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sioumas\Desktop\SkillSea\AHP Tools\"/>
    </mc:Choice>
  </mc:AlternateContent>
  <xr:revisionPtr revIDLastSave="0" documentId="13_ncr:1_{2AC4D72A-CCBB-4BF8-AF2E-3795DEEE1F2F}" xr6:coauthVersionLast="47" xr6:coauthVersionMax="47" xr10:uidLastSave="{00000000-0000-0000-0000-000000000000}"/>
  <bookViews>
    <workbookView xWindow="3765" yWindow="3765" windowWidth="17955" windowHeight="11385" xr2:uid="{D9AD138D-EE8A-4C58-B616-69BA93C0833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K7" i="1"/>
  <c r="E8" i="1"/>
  <c r="K6" i="1"/>
  <c r="D8" i="1"/>
  <c r="K8" i="1"/>
  <c r="K83" i="1"/>
  <c r="K18" i="1"/>
  <c r="D19" i="1"/>
  <c r="K19" i="1"/>
  <c r="D20" i="1"/>
  <c r="E20" i="1"/>
  <c r="K20" i="1"/>
  <c r="D21" i="1"/>
  <c r="E21" i="1"/>
  <c r="F21" i="1"/>
  <c r="K21" i="1"/>
  <c r="D22" i="1"/>
  <c r="E22" i="1"/>
  <c r="F22" i="1"/>
  <c r="G22" i="1"/>
  <c r="K22" i="1"/>
  <c r="K23" i="1"/>
  <c r="L83" i="1"/>
  <c r="M115" i="1"/>
  <c r="K92" i="1"/>
  <c r="L92" i="1"/>
  <c r="N115" i="1"/>
  <c r="D84" i="1"/>
  <c r="K84" i="1"/>
  <c r="L84" i="1"/>
  <c r="M116" i="1"/>
  <c r="D93" i="1"/>
  <c r="K93" i="1"/>
  <c r="L93" i="1"/>
  <c r="N116" i="1"/>
  <c r="D85" i="1"/>
  <c r="E85" i="1"/>
  <c r="K85" i="1"/>
  <c r="L85" i="1"/>
  <c r="M117" i="1"/>
  <c r="D94" i="1"/>
  <c r="E94" i="1"/>
  <c r="K94" i="1"/>
  <c r="L94" i="1"/>
  <c r="N117" i="1"/>
  <c r="D86" i="1"/>
  <c r="E86" i="1"/>
  <c r="F86" i="1"/>
  <c r="K86" i="1"/>
  <c r="L86" i="1"/>
  <c r="M118" i="1"/>
  <c r="D95" i="1"/>
  <c r="E95" i="1"/>
  <c r="F95" i="1"/>
  <c r="K95" i="1"/>
  <c r="L95" i="1"/>
  <c r="N118" i="1"/>
  <c r="D87" i="1"/>
  <c r="E87" i="1"/>
  <c r="F87" i="1"/>
  <c r="G87" i="1"/>
  <c r="K87" i="1"/>
  <c r="L87" i="1"/>
  <c r="M119" i="1"/>
  <c r="D96" i="1"/>
  <c r="E96" i="1"/>
  <c r="F96" i="1"/>
  <c r="G96" i="1"/>
  <c r="K96" i="1"/>
  <c r="L96" i="1"/>
  <c r="N119" i="1"/>
  <c r="D75" i="1"/>
  <c r="K75" i="1"/>
  <c r="L75" i="1"/>
  <c r="L116" i="1"/>
  <c r="D76" i="1"/>
  <c r="E76" i="1"/>
  <c r="K76" i="1"/>
  <c r="L76" i="1"/>
  <c r="L117" i="1"/>
  <c r="D77" i="1"/>
  <c r="E77" i="1"/>
  <c r="F77" i="1"/>
  <c r="K77" i="1"/>
  <c r="L77" i="1"/>
  <c r="L118" i="1"/>
  <c r="D78" i="1"/>
  <c r="E78" i="1"/>
  <c r="F78" i="1"/>
  <c r="G78" i="1"/>
  <c r="K78" i="1"/>
  <c r="L78" i="1"/>
  <c r="L119" i="1"/>
  <c r="K74" i="1"/>
  <c r="L74" i="1"/>
  <c r="L115" i="1"/>
  <c r="D47" i="1"/>
  <c r="K47" i="1"/>
  <c r="L47" i="1"/>
  <c r="H116" i="1"/>
  <c r="D56" i="1"/>
  <c r="K56" i="1"/>
  <c r="L56" i="1"/>
  <c r="I116" i="1"/>
  <c r="D65" i="1"/>
  <c r="K65" i="1"/>
  <c r="L65" i="1"/>
  <c r="J116" i="1"/>
  <c r="D48" i="1"/>
  <c r="E48" i="1"/>
  <c r="K48" i="1"/>
  <c r="L48" i="1"/>
  <c r="H117" i="1"/>
  <c r="D57" i="1"/>
  <c r="E57" i="1"/>
  <c r="K57" i="1"/>
  <c r="L57" i="1"/>
  <c r="I117" i="1"/>
  <c r="D66" i="1"/>
  <c r="E66" i="1"/>
  <c r="K66" i="1"/>
  <c r="L66" i="1"/>
  <c r="J117" i="1"/>
  <c r="D49" i="1"/>
  <c r="E49" i="1"/>
  <c r="F49" i="1"/>
  <c r="K49" i="1"/>
  <c r="L49" i="1"/>
  <c r="H118" i="1"/>
  <c r="D58" i="1"/>
  <c r="E58" i="1"/>
  <c r="F58" i="1"/>
  <c r="K58" i="1"/>
  <c r="L58" i="1"/>
  <c r="I118" i="1"/>
  <c r="D67" i="1"/>
  <c r="E67" i="1"/>
  <c r="F67" i="1"/>
  <c r="K67" i="1"/>
  <c r="L67" i="1"/>
  <c r="J118" i="1"/>
  <c r="D50" i="1"/>
  <c r="E50" i="1"/>
  <c r="F50" i="1"/>
  <c r="G50" i="1"/>
  <c r="K50" i="1"/>
  <c r="L50" i="1"/>
  <c r="H119" i="1"/>
  <c r="D59" i="1"/>
  <c r="E59" i="1"/>
  <c r="F59" i="1"/>
  <c r="G59" i="1"/>
  <c r="K59" i="1"/>
  <c r="L59" i="1"/>
  <c r="I119" i="1"/>
  <c r="D68" i="1"/>
  <c r="E68" i="1"/>
  <c r="F68" i="1"/>
  <c r="G68" i="1"/>
  <c r="K68" i="1"/>
  <c r="L68" i="1"/>
  <c r="J119" i="1"/>
  <c r="K55" i="1"/>
  <c r="L55" i="1"/>
  <c r="I115" i="1"/>
  <c r="K64" i="1"/>
  <c r="L64" i="1"/>
  <c r="J115" i="1"/>
  <c r="K46" i="1"/>
  <c r="L46" i="1"/>
  <c r="H115" i="1"/>
  <c r="L22" i="1"/>
  <c r="C119" i="1"/>
  <c r="D31" i="1"/>
  <c r="E31" i="1"/>
  <c r="F31" i="1"/>
  <c r="G31" i="1"/>
  <c r="K31" i="1"/>
  <c r="L31" i="1"/>
  <c r="D119" i="1"/>
  <c r="D40" i="1"/>
  <c r="E40" i="1"/>
  <c r="F40" i="1"/>
  <c r="G40" i="1"/>
  <c r="K40" i="1"/>
  <c r="L40" i="1"/>
  <c r="E119" i="1"/>
  <c r="L19" i="1"/>
  <c r="C116" i="1"/>
  <c r="D28" i="1"/>
  <c r="K28" i="1"/>
  <c r="L28" i="1"/>
  <c r="D116" i="1"/>
  <c r="D37" i="1"/>
  <c r="K37" i="1"/>
  <c r="L37" i="1"/>
  <c r="E116" i="1"/>
  <c r="L20" i="1"/>
  <c r="C117" i="1"/>
  <c r="D29" i="1"/>
  <c r="E29" i="1"/>
  <c r="K29" i="1"/>
  <c r="L29" i="1"/>
  <c r="D117" i="1"/>
  <c r="D38" i="1"/>
  <c r="E38" i="1"/>
  <c r="K38" i="1"/>
  <c r="L38" i="1"/>
  <c r="E117" i="1"/>
  <c r="L21" i="1"/>
  <c r="C118" i="1"/>
  <c r="D30" i="1"/>
  <c r="E30" i="1"/>
  <c r="F30" i="1"/>
  <c r="K30" i="1"/>
  <c r="L30" i="1"/>
  <c r="D118" i="1"/>
  <c r="D39" i="1"/>
  <c r="E39" i="1"/>
  <c r="F39" i="1"/>
  <c r="K39" i="1"/>
  <c r="L39" i="1"/>
  <c r="E118" i="1"/>
  <c r="K27" i="1"/>
  <c r="L27" i="1"/>
  <c r="D115" i="1"/>
  <c r="K36" i="1"/>
  <c r="L36" i="1"/>
  <c r="E115" i="1"/>
  <c r="L18" i="1"/>
  <c r="C115" i="1"/>
  <c r="P98" i="1"/>
  <c r="K97" i="1"/>
  <c r="M96" i="1"/>
  <c r="M95" i="1"/>
  <c r="M94" i="1"/>
  <c r="M93" i="1"/>
  <c r="M92" i="1"/>
  <c r="P89" i="1"/>
  <c r="K88" i="1"/>
  <c r="M87" i="1"/>
  <c r="M86" i="1"/>
  <c r="M85" i="1"/>
  <c r="M84" i="1"/>
  <c r="M83" i="1"/>
  <c r="P80" i="1"/>
  <c r="K79" i="1"/>
  <c r="M78" i="1"/>
  <c r="M77" i="1"/>
  <c r="M76" i="1"/>
  <c r="M75" i="1"/>
  <c r="M74" i="1"/>
  <c r="P70" i="1"/>
  <c r="K69" i="1"/>
  <c r="M68" i="1"/>
  <c r="M67" i="1"/>
  <c r="M66" i="1"/>
  <c r="M65" i="1"/>
  <c r="M64" i="1"/>
  <c r="P61" i="1"/>
  <c r="K60" i="1"/>
  <c r="M59" i="1"/>
  <c r="M58" i="1"/>
  <c r="M57" i="1"/>
  <c r="M56" i="1"/>
  <c r="M55" i="1"/>
  <c r="P52" i="1"/>
  <c r="K51" i="1"/>
  <c r="M50" i="1"/>
  <c r="M49" i="1"/>
  <c r="M48" i="1"/>
  <c r="M47" i="1"/>
  <c r="M46" i="1"/>
  <c r="P42" i="1"/>
  <c r="K41" i="1"/>
  <c r="M40" i="1"/>
  <c r="M39" i="1"/>
  <c r="M38" i="1"/>
  <c r="M37" i="1"/>
  <c r="M36" i="1"/>
  <c r="P33" i="1"/>
  <c r="K32" i="1"/>
  <c r="M31" i="1"/>
  <c r="M30" i="1"/>
  <c r="M29" i="1"/>
  <c r="M28" i="1"/>
  <c r="M27" i="1"/>
  <c r="O18" i="1" a="1"/>
  <c r="O18" i="1"/>
  <c r="P18" i="1"/>
  <c r="O19" i="1"/>
  <c r="P19" i="1"/>
  <c r="O20" i="1"/>
  <c r="P20" i="1"/>
  <c r="O21" i="1"/>
  <c r="P21" i="1"/>
  <c r="O22" i="1"/>
  <c r="P22" i="1"/>
  <c r="P23" i="1"/>
  <c r="P24" i="1"/>
  <c r="M19" i="1"/>
  <c r="M20" i="1"/>
  <c r="M21" i="1"/>
  <c r="M22" i="1"/>
  <c r="M18" i="1"/>
  <c r="P10" i="1"/>
  <c r="F23" i="1"/>
  <c r="O27" i="1" a="1"/>
  <c r="O28" i="1"/>
  <c r="P28" i="1"/>
  <c r="O29" i="1"/>
  <c r="P29" i="1"/>
  <c r="O30" i="1"/>
  <c r="P30" i="1"/>
  <c r="O31" i="1"/>
  <c r="P31" i="1"/>
  <c r="O27" i="1"/>
  <c r="P27" i="1"/>
  <c r="P32" i="1"/>
  <c r="F32" i="1"/>
  <c r="O36" i="1" a="1"/>
  <c r="O37" i="1"/>
  <c r="P37" i="1"/>
  <c r="O38" i="1"/>
  <c r="P38" i="1"/>
  <c r="O39" i="1"/>
  <c r="P39" i="1"/>
  <c r="O40" i="1"/>
  <c r="P40" i="1"/>
  <c r="O36" i="1"/>
  <c r="P36" i="1"/>
  <c r="P41" i="1"/>
  <c r="F41" i="1"/>
  <c r="O46" i="1" a="1"/>
  <c r="O47" i="1"/>
  <c r="P47" i="1"/>
  <c r="O48" i="1"/>
  <c r="P48" i="1"/>
  <c r="O49" i="1"/>
  <c r="P49" i="1"/>
  <c r="O50" i="1"/>
  <c r="P50" i="1"/>
  <c r="O46" i="1"/>
  <c r="P46" i="1"/>
  <c r="P51" i="1"/>
  <c r="F51" i="1"/>
  <c r="O55" i="1" a="1"/>
  <c r="O56" i="1"/>
  <c r="P56" i="1"/>
  <c r="O57" i="1"/>
  <c r="P57" i="1"/>
  <c r="O58" i="1"/>
  <c r="P58" i="1"/>
  <c r="O59" i="1"/>
  <c r="P59" i="1"/>
  <c r="O55" i="1"/>
  <c r="P55" i="1"/>
  <c r="P60" i="1"/>
  <c r="F60" i="1"/>
  <c r="O64" i="1" a="1"/>
  <c r="O65" i="1"/>
  <c r="P65" i="1"/>
  <c r="O66" i="1"/>
  <c r="P66" i="1"/>
  <c r="O67" i="1"/>
  <c r="P67" i="1"/>
  <c r="O68" i="1"/>
  <c r="P68" i="1"/>
  <c r="O64" i="1"/>
  <c r="P64" i="1"/>
  <c r="P69" i="1"/>
  <c r="F69" i="1"/>
  <c r="O74" i="1" a="1"/>
  <c r="O75" i="1"/>
  <c r="P75" i="1"/>
  <c r="O76" i="1"/>
  <c r="P76" i="1"/>
  <c r="O77" i="1"/>
  <c r="P77" i="1"/>
  <c r="O78" i="1"/>
  <c r="P78" i="1"/>
  <c r="O74" i="1"/>
  <c r="P74" i="1"/>
  <c r="P79" i="1"/>
  <c r="F79" i="1"/>
  <c r="O83" i="1" a="1"/>
  <c r="O84" i="1"/>
  <c r="P84" i="1"/>
  <c r="O85" i="1"/>
  <c r="P85" i="1"/>
  <c r="O86" i="1"/>
  <c r="P86" i="1"/>
  <c r="O87" i="1"/>
  <c r="P87" i="1"/>
  <c r="O83" i="1"/>
  <c r="P83" i="1"/>
  <c r="P88" i="1"/>
  <c r="F88" i="1"/>
  <c r="O92" i="1" a="1"/>
  <c r="O93" i="1"/>
  <c r="P93" i="1"/>
  <c r="O94" i="1"/>
  <c r="P94" i="1"/>
  <c r="O95" i="1"/>
  <c r="P95" i="1"/>
  <c r="O96" i="1"/>
  <c r="P96" i="1"/>
  <c r="O92" i="1"/>
  <c r="P92" i="1"/>
  <c r="P97" i="1"/>
  <c r="F97" i="1"/>
  <c r="K9" i="1"/>
  <c r="L8" i="1"/>
  <c r="C110" i="1"/>
  <c r="L6" i="1"/>
  <c r="L7" i="1"/>
  <c r="C109" i="1"/>
  <c r="M7" i="1"/>
  <c r="C108" i="1"/>
  <c r="M6" i="1"/>
  <c r="M8" i="1"/>
  <c r="L123" i="1"/>
  <c r="L134" i="1"/>
  <c r="M124" i="1"/>
  <c r="M134" i="1"/>
  <c r="N121" i="1"/>
  <c r="N134" i="1"/>
  <c r="L121" i="1"/>
  <c r="L131" i="1"/>
  <c r="M122" i="1"/>
  <c r="M131" i="1"/>
  <c r="N123" i="1"/>
  <c r="N131" i="1"/>
  <c r="M121" i="1"/>
  <c r="N122" i="1"/>
  <c r="M123" i="1"/>
  <c r="N124" i="1"/>
  <c r="M125" i="1"/>
  <c r="N125" i="1"/>
  <c r="L122" i="1"/>
  <c r="L124" i="1"/>
  <c r="L125" i="1"/>
  <c r="O136" i="1"/>
  <c r="O137" i="1"/>
  <c r="C123" i="1"/>
  <c r="C134" i="1"/>
  <c r="D125" i="1"/>
  <c r="D134" i="1"/>
  <c r="E123" i="1"/>
  <c r="C121" i="1"/>
  <c r="C131" i="1"/>
  <c r="D122" i="1"/>
  <c r="D131" i="1"/>
  <c r="C125" i="1"/>
  <c r="E125" i="1"/>
  <c r="C122" i="1"/>
  <c r="E122" i="1"/>
  <c r="D123" i="1"/>
  <c r="C124" i="1"/>
  <c r="D124" i="1"/>
  <c r="E124" i="1"/>
  <c r="D121" i="1"/>
  <c r="E121" i="1"/>
  <c r="H122" i="1"/>
  <c r="H134" i="1"/>
  <c r="I122" i="1"/>
  <c r="J122" i="1"/>
  <c r="J134" i="1"/>
  <c r="H124" i="1"/>
  <c r="H131" i="1"/>
  <c r="J125" i="1"/>
  <c r="J131" i="1"/>
  <c r="H123" i="1"/>
  <c r="I123" i="1"/>
  <c r="J123" i="1"/>
  <c r="I124" i="1"/>
  <c r="J124" i="1"/>
  <c r="H125" i="1"/>
  <c r="I125" i="1"/>
  <c r="I121" i="1"/>
  <c r="J121" i="1"/>
  <c r="H121" i="1"/>
  <c r="I134" i="1"/>
  <c r="I131" i="1"/>
  <c r="K136" i="1"/>
  <c r="K137" i="1"/>
  <c r="E134" i="1"/>
  <c r="E131" i="1"/>
  <c r="F137" i="1"/>
  <c r="P134" i="1"/>
  <c r="F136" i="1"/>
  <c r="P131" i="1"/>
  <c r="O6" i="1" a="1"/>
  <c r="O7" i="1"/>
  <c r="P7" i="1"/>
  <c r="O8" i="1"/>
  <c r="P8" i="1"/>
  <c r="O6" i="1"/>
  <c r="P6" i="1"/>
  <c r="P9" i="1"/>
  <c r="F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tc={6717BED3-AC37-47A2-A337-AEF56AB6FD2F}</author>
    <author>tc={1D41CE26-0317-4488-9B8C-080C4F1E898A}</author>
    <author>tc={0D5F4FA1-27C9-4288-A41D-B744CE4E796D}</author>
    <author>tc={3FC4B2A4-31AE-4569-A4C2-FF58CBB8041C}</author>
    <author>tc={36846633-DACB-4AAA-A698-7B8B620432F4}</author>
    <author>tc={8B3B52A9-666F-42EC-801D-5AC5DD3A0F6E}</author>
    <author>tc={CD3CC808-5B63-4ED3-8C17-F97311C2D011}</author>
    <author>tc={DAC53CAE-6C49-43BC-919D-F91E895093CD}</author>
    <author>tc={7C82444D-8924-4A5A-A5A8-87781EA88231}</author>
    <author>tc={14B06757-49A4-4A29-AF55-98F3731239FC}</author>
    <author>tc={286CEC74-E4A5-46CD-AF1B-CC80B306EC81}</author>
    <author>tc={43D20678-FDFB-4AC7-9694-5ECEF7B71263}</author>
    <author>tc={D7372A7A-A884-46A4-9623-986CF8EA7D69}</author>
    <author>tc={5BC7D472-06DC-40EE-AC61-E5B988C1E7EF}</author>
    <author>tc={89C562AE-85AE-455F-A5A3-7C165F0D7288}</author>
  </authors>
  <commentList>
    <comment ref="C4" authorId="0" shapeId="0" xr:uid="{6717BED3-AC37-47A2-A337-AEF56AB6FD2F}">
      <text>
        <t>[Threaded comment]
Your version of Excel allows you to read this threaded comment; however, any edits to it will get removed if the file is opened in a newer version of Excel. Learn more: https://go.microsoft.com/fwlink/?linkid=870924
Comment:
    SCALED PREFERENCES</t>
      </text>
    </comment>
    <comment ref="L5" authorId="1" shapeId="0" xr:uid="{1D41CE26-0317-4488-9B8C-080C4F1E898A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 weights of the criteria, usually called a preference vector for the weights</t>
      </text>
    </comment>
    <comment ref="C6" authorId="2" shapeId="0" xr:uid="{0D5F4FA1-27C9-4288-A41D-B744CE4E796D}">
      <text>
        <t>[Threaded comment]
Your version of Excel allows you to read this threaded comment; however, any edits to it will get removed if the file is opened in a newer version of Excel. Learn more: https://go.microsoft.com/fwlink/?linkid=870924
Comment:
    A = "Efficiency"</t>
      </text>
    </comment>
    <comment ref="E6" authorId="3" shapeId="0" xr:uid="{3FC4B2A4-31AE-4569-A4C2-FF58CBB8041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highlighted values are the input.</t>
      </text>
    </comment>
    <comment ref="C7" authorId="4" shapeId="0" xr:uid="{36846633-DACB-4AAA-A698-7B8B620432F4}">
      <text>
        <t>[Threaded comment]
Your version of Excel allows you to read this threaded comment; however, any edits to it will get removed if the file is opened in a newer version of Excel. Learn more: https://go.microsoft.com/fwlink/?linkid=870924
Comment:
    B = "Employability"</t>
      </text>
    </comment>
    <comment ref="C8" authorId="5" shapeId="0" xr:uid="{8B3B52A9-666F-42EC-801D-5AC5DD3A0F6E}">
      <text>
        <t>[Threaded comment]
Your version of Excel allows you to read this threaded comment; however, any edits to it will get removed if the file is opened in a newer version of Excel. Learn more: https://go.microsoft.com/fwlink/?linkid=870924
Comment:
    C = "Adaptability"</t>
      </text>
    </comment>
    <comment ref="E9" authorId="6" shapeId="0" xr:uid="{CD3CC808-5B63-4ED3-8C17-F97311C2D01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consistency ratios (CR) are calculated for every matrix, and as long as the CR of matrix is less than 10% the judgements are considered as valid.</t>
      </text>
    </comment>
    <comment ref="C16" authorId="7" shapeId="0" xr:uid="{DAC53CAE-6C49-43BC-919D-F91E895093CD}">
      <text>
        <t>[Threaded comment]
Your version of Excel allows you to read this threaded comment; however, any edits to it will get removed if the file is opened in a newer version of Excel. Learn more: https://go.microsoft.com/fwlink/?linkid=870924
Comment:
    SCALED YET STANDARDIZED PREFERENCES</t>
      </text>
    </comment>
    <comment ref="C18" authorId="8" shapeId="0" xr:uid="{7C82444D-8924-4A5A-A5A8-87781EA88231}">
      <text>
        <t>[Threaded comment]
Your version of Excel allows you to read this threaded comment; however, any edits to it will get removed if the file is opened in a newer version of Excel. Learn more: https://go.microsoft.com/fwlink/?linkid=870924
Comment:
    A = "High"</t>
      </text>
    </comment>
    <comment ref="C19" authorId="9" shapeId="0" xr:uid="{14B06757-49A4-4A29-AF55-98F3731239FC}">
      <text>
        <t>[Threaded comment]
Your version of Excel allows you to read this threaded comment; however, any edits to it will get removed if the file is opened in a newer version of Excel. Learn more: https://go.microsoft.com/fwlink/?linkid=870924
Comment:
    B = "Somewhat high"</t>
      </text>
    </comment>
    <comment ref="C20" authorId="10" shapeId="0" xr:uid="{286CEC74-E4A5-46CD-AF1B-CC80B306EC81}">
      <text>
        <t>[Threaded comment]
Your version of Excel allows you to read this threaded comment; however, any edits to it will get removed if the file is opened in a newer version of Excel. Learn more: https://go.microsoft.com/fwlink/?linkid=870924
Comment:
    C = "Indifferent"</t>
      </text>
    </comment>
    <comment ref="C21" authorId="11" shapeId="0" xr:uid="{43D20678-FDFB-4AC7-9694-5ECEF7B71263}">
      <text>
        <t>[Threaded comment]
Your version of Excel allows you to read this threaded comment; however, any edits to it will get removed if the file is opened in a newer version of Excel. Learn more: https://go.microsoft.com/fwlink/?linkid=870924
Comment:
    D = "Rather low"</t>
      </text>
    </comment>
    <comment ref="C22" authorId="12" shapeId="0" xr:uid="{D7372A7A-A884-46A4-9623-986CF8EA7D69}">
      <text>
        <t>[Threaded comment]
Your version of Excel allows you to read this threaded comment; however, any edits to it will get removed if the file is opened in a newer version of Excel. Learn more: https://go.microsoft.com/fwlink/?linkid=870924
Comment:
    E = "Low"</t>
      </text>
    </comment>
    <comment ref="C129" authorId="13" shapeId="0" xr:uid="{5BC7D472-06DC-40EE-AC61-E5B988C1E7EF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INDICATIVE RESULTS TABLE</t>
      </text>
    </comment>
    <comment ref="P131" authorId="14" shapeId="0" xr:uid="{89C562AE-85AE-455F-A5A3-7C165F0D7288}">
      <text>
        <t>[Threaded comment]
Your version of Excel allows you to read this threaded comment; however, any edits to it will get removed if the file is opened in a newer version of Excel. Learn more: https://go.microsoft.com/fwlink/?linkid=870924
Comment:
    Final index per MTC</t>
      </text>
    </comment>
  </commentList>
</comments>
</file>

<file path=xl/sharedStrings.xml><?xml version="1.0" encoding="utf-8"?>
<sst xmlns="http://schemas.openxmlformats.org/spreadsheetml/2006/main" count="148" uniqueCount="21">
  <si>
    <t>Index</t>
  </si>
  <si>
    <t>A</t>
  </si>
  <si>
    <t>B</t>
  </si>
  <si>
    <t>C</t>
  </si>
  <si>
    <t>priorities</t>
  </si>
  <si>
    <t>cr</t>
  </si>
  <si>
    <t>ci</t>
  </si>
  <si>
    <t>ri</t>
  </si>
  <si>
    <t>1a</t>
  </si>
  <si>
    <t>D</t>
  </si>
  <si>
    <t>E</t>
  </si>
  <si>
    <t>1b</t>
  </si>
  <si>
    <t>1c</t>
  </si>
  <si>
    <t>2a</t>
  </si>
  <si>
    <t>2b</t>
  </si>
  <si>
    <t>2c</t>
  </si>
  <si>
    <t>3a</t>
  </si>
  <si>
    <t>3b</t>
  </si>
  <si>
    <t>3c</t>
  </si>
  <si>
    <t>index</t>
  </si>
  <si>
    <t>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</si>
</sst>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2" fontId="1" fillId="2" borderId="1" xfId="1" applyNumberFormat="1" applyFill="1" applyBorder="1" applyAlignment="1" applyProtection="1">
      <alignment horizontal="center"/>
    </xf>
    <xf numFmtId="12" fontId="1" fillId="5" borderId="1" xfId="1" applyNumberFormat="1" applyFill="1" applyBorder="1" applyAlignment="1" applyProtection="1">
      <alignment horizontal="center"/>
    </xf>
    <xf numFmtId="0" fontId="1" fillId="2" borderId="0" xfId="1" applyFill="1" applyProtection="1"/>
    <xf numFmtId="10" fontId="0" fillId="2" borderId="0" xfId="2" applyNumberFormat="1" applyFont="1" applyFill="1" applyProtection="1"/>
    <xf numFmtId="0" fontId="2" fillId="2" borderId="0" xfId="1" applyFont="1" applyFill="1" applyProtection="1"/>
    <xf numFmtId="0" fontId="3" fillId="2" borderId="0" xfId="1" applyFont="1" applyFill="1" applyProtection="1"/>
    <xf numFmtId="10" fontId="4" fillId="2" borderId="0" xfId="2" applyNumberFormat="1" applyFont="1" applyFill="1" applyProtection="1"/>
    <xf numFmtId="164" fontId="1" fillId="2" borderId="0" xfId="1" applyNumberFormat="1" applyFill="1" applyProtection="1"/>
    <xf numFmtId="2" fontId="1" fillId="2" borderId="0" xfId="1" applyNumberFormat="1" applyFill="1" applyProtection="1"/>
    <xf numFmtId="0" fontId="4" fillId="2" borderId="0" xfId="1" applyFont="1" applyFill="1" applyProtection="1"/>
    <xf numFmtId="0" fontId="2" fillId="2" borderId="1" xfId="1" applyFont="1" applyFill="1" applyBorder="1" applyAlignment="1" applyProtection="1">
      <alignment horizontal="center"/>
    </xf>
    <xf numFmtId="0" fontId="0" fillId="0" borderId="0" xfId="0" applyProtection="1"/>
    <xf numFmtId="0" fontId="2" fillId="2" borderId="1" xfId="1" applyFont="1" applyFill="1" applyBorder="1" applyAlignment="1" applyProtection="1">
      <alignment horizontal="right"/>
    </xf>
    <xf numFmtId="0" fontId="2" fillId="3" borderId="0" xfId="1" applyFont="1" applyFill="1" applyProtection="1"/>
    <xf numFmtId="0" fontId="2" fillId="3" borderId="1" xfId="1" applyFont="1" applyFill="1" applyBorder="1" applyAlignment="1" applyProtection="1">
      <alignment horizontal="center" vertical="center"/>
    </xf>
    <xf numFmtId="0" fontId="2" fillId="3" borderId="1" xfId="1" applyFont="1" applyFill="1" applyBorder="1" applyAlignment="1" applyProtection="1">
      <alignment horizontal="right"/>
    </xf>
    <xf numFmtId="12" fontId="1" fillId="3" borderId="1" xfId="1" applyNumberFormat="1" applyFill="1" applyBorder="1" applyAlignment="1" applyProtection="1">
      <alignment horizontal="center" vertical="center"/>
    </xf>
    <xf numFmtId="9" fontId="4" fillId="2" borderId="0" xfId="2" applyFont="1" applyFill="1" applyProtection="1"/>
    <xf numFmtId="0" fontId="0" fillId="3" borderId="1" xfId="0" applyFill="1" applyBorder="1" applyAlignment="1" applyProtection="1">
      <alignment horizontal="center" vertical="center"/>
    </xf>
    <xf numFmtId="9" fontId="0" fillId="0" borderId="0" xfId="0" applyNumberFormat="1" applyProtection="1"/>
    <xf numFmtId="2" fontId="0" fillId="0" borderId="0" xfId="0" applyNumberFormat="1" applyProtection="1"/>
    <xf numFmtId="12" fontId="1" fillId="4" borderId="1" xfId="1" applyNumberFormat="1" applyFill="1" applyBorder="1" applyAlignment="1" applyProtection="1">
      <alignment horizontal="center" vertical="center"/>
    </xf>
    <xf numFmtId="12" fontId="1" fillId="6" borderId="1" xfId="1" applyNumberFormat="1" applyFill="1" applyBorder="1" applyAlignment="1" applyProtection="1">
      <alignment horizontal="center"/>
      <protection locked="0"/>
    </xf>
    <xf numFmtId="12" fontId="1" fillId="6" borderId="1" xfId="1" applyNumberForma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Prozent 2" xfId="2" xr:uid="{F156122A-E0F3-40A3-85A8-D050CF5B80EB}"/>
    <cellStyle name="Standard 2" xfId="1" xr:uid="{E95D4835-E958-4F7E-832F-B15FF646B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s" id="{36E6C365-24E0-45D3-8C58-A86A8DB16618}" userId="Author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12-17T12:30:31.11" personId="{36E6C365-24E0-45D3-8C58-A86A8DB16618}" id="{6717BED3-AC37-47A2-A337-AEF56AB6FD2F}">
    <text>SCALED PREFERENCES</text>
  </threadedComment>
  <threadedComment ref="L5" dT="2021-12-17T12:31:17.91" personId="{36E6C365-24E0-45D3-8C58-A86A8DB16618}" id="{1D41CE26-0317-4488-9B8C-080C4F1E898A}">
    <text>Estimate weights of the criteria, usually called a preference vector for the weights</text>
  </threadedComment>
  <threadedComment ref="C6" dT="2021-12-17T12:25:43.34" personId="{36E6C365-24E0-45D3-8C58-A86A8DB16618}" id="{0D5F4FA1-27C9-4288-A41D-B744CE4E796D}">
    <text>A = "Efficiency"</text>
  </threadedComment>
  <threadedComment ref="E6" dT="2021-12-17T12:08:39.78" personId="{36E6C365-24E0-45D3-8C58-A86A8DB16618}" id="{3FC4B2A4-31AE-4569-A4C2-FF58CBB8041C}">
    <text>The highlighted values are the input.</text>
  </threadedComment>
  <threadedComment ref="C7" dT="2021-12-17T12:26:03.44" personId="{36E6C365-24E0-45D3-8C58-A86A8DB16618}" id="{36846633-DACB-4AAA-A698-7B8B620432F4}">
    <text>B = "Employability"</text>
  </threadedComment>
  <threadedComment ref="C8" dT="2021-12-17T12:26:15.98" personId="{36E6C365-24E0-45D3-8C58-A86A8DB16618}" id="{8B3B52A9-666F-42EC-801D-5AC5DD3A0F6E}">
    <text>C = "Adaptability"</text>
  </threadedComment>
  <threadedComment ref="E9" dT="2021-12-17T11:24:08.62" personId="{36E6C365-24E0-45D3-8C58-A86A8DB16618}" id="{CD3CC808-5B63-4ED3-8C17-F97311C2D011}">
    <text>The consistency ratios (CR) are calculated for every matrix, and as long as the CR of matrix is less than 10% the judgements are considered as valid.</text>
  </threadedComment>
  <threadedComment ref="C16" dT="2021-12-17T12:31:36.99" personId="{36E6C365-24E0-45D3-8C58-A86A8DB16618}" id="{DAC53CAE-6C49-43BC-919D-F91E895093CD}">
    <text>SCALED YET STANDARDIZED PREFERENCES</text>
  </threadedComment>
  <threadedComment ref="C18" dT="2021-12-17T12:27:53.02" personId="{36E6C365-24E0-45D3-8C58-A86A8DB16618}" id="{7C82444D-8924-4A5A-A5A8-87781EA88231}">
    <text>A = "High"</text>
  </threadedComment>
  <threadedComment ref="C19" dT="2021-12-17T12:28:10.19" personId="{36E6C365-24E0-45D3-8C58-A86A8DB16618}" id="{14B06757-49A4-4A29-AF55-98F3731239FC}">
    <text>B = "Somewhat high"</text>
  </threadedComment>
  <threadedComment ref="C20" dT="2021-12-17T12:28:19.86" personId="{36E6C365-24E0-45D3-8C58-A86A8DB16618}" id="{286CEC74-E4A5-46CD-AF1B-CC80B306EC81}">
    <text>C = "Indifferent"</text>
  </threadedComment>
  <threadedComment ref="C21" dT="2021-12-17T12:28:27.89" personId="{36E6C365-24E0-45D3-8C58-A86A8DB16618}" id="{43D20678-FDFB-4AC7-9694-5ECEF7B71263}">
    <text>D = "Rather low"</text>
  </threadedComment>
  <threadedComment ref="C22" dT="2021-12-17T12:28:33.64" personId="{36E6C365-24E0-45D3-8C58-A86A8DB16618}" id="{D7372A7A-A884-46A4-9623-986CF8EA7D69}">
    <text>E = "Low"</text>
  </threadedComment>
  <threadedComment ref="C129" dT="2021-12-17T12:33:59.16" personId="{36E6C365-24E0-45D3-8C58-A86A8DB16618}" id="{5BC7D472-06DC-40EE-AC61-E5B988C1E7EF}">
    <text>INDICATIVE RESULTS TABLE</text>
  </threadedComment>
  <threadedComment ref="P131" dT="2021-12-17T12:34:38.76" personId="{36E6C365-24E0-45D3-8C58-A86A8DB16618}" id="{89C562AE-85AE-455F-A5A3-7C165F0D7288}">
    <text>Final index per MTC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A0C3-2BB7-48F9-AC77-A36F4485CCA5}">
  <dimension ref="C4:P137"/>
  <sheetViews>
    <sheetView tabSelected="1" topLeftCell="A109" workbookViewId="0">
      <selection activeCell="C13" sqref="C13"/>
    </sheetView>
  </sheetViews>
  <sheetFormatPr defaultColWidth="8.85546875" defaultRowHeight="15" x14ac:dyDescent="0.25"/>
  <cols>
    <col min="1" max="2" width="8.85546875" style="12"/>
    <col min="3" max="3" width="9.140625" style="12" customWidth="1"/>
    <col min="4" max="16384" width="8.85546875" style="12"/>
  </cols>
  <sheetData>
    <row r="4" spans="3:16" x14ac:dyDescent="0.25"/>
    <row r="5" spans="3:16" ht="15.75" x14ac:dyDescent="0.25">
      <c r="C5" s="5" t="s">
        <v>0</v>
      </c>
      <c r="D5" s="11" t="s">
        <v>1</v>
      </c>
      <c r="E5" s="11" t="s">
        <v>2</v>
      </c>
      <c r="F5" s="11" t="s">
        <v>3</v>
      </c>
      <c r="G5" s="5"/>
      <c r="H5" s="5"/>
      <c r="I5" s="5"/>
      <c r="J5" s="5"/>
      <c r="K5" s="5"/>
      <c r="L5" s="6" t="s">
        <v>4</v>
      </c>
      <c r="M5" s="3"/>
      <c r="N5" s="3"/>
      <c r="O5" s="3"/>
      <c r="P5" s="3"/>
    </row>
    <row r="6" spans="3:16" ht="15.75" x14ac:dyDescent="0.25">
      <c r="C6" s="13" t="s">
        <v>1</v>
      </c>
      <c r="D6" s="1">
        <v>1</v>
      </c>
      <c r="E6" s="23">
        <v>1</v>
      </c>
      <c r="F6" s="23">
        <v>5</v>
      </c>
      <c r="G6" s="3"/>
      <c r="H6" s="3"/>
      <c r="I6" s="3"/>
      <c r="J6" s="3"/>
      <c r="K6" s="3">
        <f>POWER(PRODUCT(D6:F6),1/(COUNT(D6:F6)))</f>
        <v>1.7099759466766968</v>
      </c>
      <c r="L6" s="7">
        <f>K6/K9</f>
        <v>0.45454545454545453</v>
      </c>
      <c r="M6" s="8">
        <f>L6/MAX(L6:L8)</f>
        <v>1</v>
      </c>
      <c r="N6" s="3"/>
      <c r="O6" s="3">
        <f t="array" ref="O6:O8">MMULT(D6:F8,L6:L8)</f>
        <v>1.3636363636363638</v>
      </c>
      <c r="P6" s="9">
        <f>O6/L6</f>
        <v>3.0000000000000004</v>
      </c>
    </row>
    <row r="7" spans="3:16" ht="15.75" x14ac:dyDescent="0.25">
      <c r="C7" s="13" t="s">
        <v>2</v>
      </c>
      <c r="D7" s="1">
        <f>1/E6</f>
        <v>1</v>
      </c>
      <c r="E7" s="2">
        <v>1</v>
      </c>
      <c r="F7" s="23">
        <v>5</v>
      </c>
      <c r="G7" s="3"/>
      <c r="H7" s="3"/>
      <c r="I7" s="3"/>
      <c r="J7" s="3"/>
      <c r="K7" s="3">
        <f>POWER(PRODUCT(D7:F7),1/(COUNT(D7:F7)))</f>
        <v>1.7099759466766968</v>
      </c>
      <c r="L7" s="7">
        <f>K7/K9</f>
        <v>0.45454545454545453</v>
      </c>
      <c r="M7" s="8">
        <f>L7/MAX(L6:L8)</f>
        <v>1</v>
      </c>
      <c r="N7" s="3"/>
      <c r="O7" s="3">
        <v>1.3636363636363638</v>
      </c>
      <c r="P7" s="9">
        <f>O7/L7</f>
        <v>3.0000000000000004</v>
      </c>
    </row>
    <row r="8" spans="3:16" ht="15.75" x14ac:dyDescent="0.25">
      <c r="C8" s="13" t="s">
        <v>3</v>
      </c>
      <c r="D8" s="1">
        <f>1/F6</f>
        <v>0.2</v>
      </c>
      <c r="E8" s="1">
        <f>1/F7</f>
        <v>0.2</v>
      </c>
      <c r="F8" s="1">
        <v>1</v>
      </c>
      <c r="G8" s="3"/>
      <c r="H8" s="3"/>
      <c r="I8" s="3"/>
      <c r="J8" s="3"/>
      <c r="K8" s="3">
        <f>POWER(PRODUCT(D8:F8),1/(COUNT(D8:F8)))</f>
        <v>0.34199518933533946</v>
      </c>
      <c r="L8" s="7">
        <f>K8/K9</f>
        <v>9.0909090909090925E-2</v>
      </c>
      <c r="M8" s="8">
        <f>L8/MAX(L6:L8)</f>
        <v>0.20000000000000004</v>
      </c>
      <c r="N8" s="3"/>
      <c r="O8" s="3">
        <v>0.27272727272727276</v>
      </c>
      <c r="P8" s="9">
        <f>O8/L8</f>
        <v>3</v>
      </c>
    </row>
    <row r="9" spans="3:16" ht="15.75" x14ac:dyDescent="0.25">
      <c r="C9" s="5"/>
      <c r="D9" s="3"/>
      <c r="E9" s="3" t="s">
        <v>5</v>
      </c>
      <c r="F9" s="4">
        <f>P9/P10</f>
        <v>0</v>
      </c>
      <c r="G9" s="3"/>
      <c r="H9" s="3"/>
      <c r="I9" s="3"/>
      <c r="J9" s="3"/>
      <c r="K9" s="3">
        <f>SUM(K6:K8)</f>
        <v>3.7619470826887333</v>
      </c>
      <c r="L9" s="10"/>
      <c r="M9" s="3"/>
      <c r="N9" s="3"/>
      <c r="O9" s="3" t="s">
        <v>6</v>
      </c>
      <c r="P9" s="4">
        <f>((AVERAGE(P6:P8)-3)/2)</f>
        <v>0</v>
      </c>
    </row>
    <row r="10" spans="3:16" ht="15.75" x14ac:dyDescent="0.25">
      <c r="C10" s="5"/>
      <c r="D10" s="3"/>
      <c r="E10" s="3"/>
      <c r="F10" s="3"/>
      <c r="G10" s="3"/>
      <c r="H10" s="3"/>
      <c r="I10" s="3"/>
      <c r="J10" s="3"/>
      <c r="K10" s="3"/>
      <c r="L10" s="10"/>
      <c r="M10" s="3"/>
      <c r="N10" s="3"/>
      <c r="O10" s="3" t="s">
        <v>7</v>
      </c>
      <c r="P10" s="4">
        <f>0.52</f>
        <v>0.52</v>
      </c>
    </row>
    <row r="16" spans="3:16" x14ac:dyDescent="0.25"/>
    <row r="17" spans="3:16" ht="15.75" x14ac:dyDescent="0.25">
      <c r="C17" s="14" t="s">
        <v>8</v>
      </c>
      <c r="D17" s="15" t="s">
        <v>1</v>
      </c>
      <c r="E17" s="15" t="s">
        <v>2</v>
      </c>
      <c r="F17" s="15" t="s">
        <v>3</v>
      </c>
      <c r="G17" s="15" t="s">
        <v>9</v>
      </c>
      <c r="H17" s="15" t="s">
        <v>10</v>
      </c>
      <c r="I17" s="5"/>
      <c r="J17" s="5"/>
      <c r="K17" s="5"/>
      <c r="L17" s="6" t="s">
        <v>4</v>
      </c>
      <c r="M17" s="3"/>
      <c r="N17" s="3"/>
      <c r="O17" s="3"/>
      <c r="P17" s="3"/>
    </row>
    <row r="18" spans="3:16" ht="15.75" x14ac:dyDescent="0.25">
      <c r="C18" s="16" t="s">
        <v>1</v>
      </c>
      <c r="D18" s="17">
        <v>1</v>
      </c>
      <c r="E18" s="24">
        <v>3</v>
      </c>
      <c r="F18" s="24">
        <v>5</v>
      </c>
      <c r="G18" s="24">
        <v>7</v>
      </c>
      <c r="H18" s="24">
        <v>9</v>
      </c>
      <c r="I18" s="3"/>
      <c r="J18" s="3"/>
      <c r="K18" s="3">
        <f t="shared" ref="K18:K22" si="0">POWER(PRODUCT(D18:H18),1/(COUNT(D18:H18)))</f>
        <v>3.9362834270353519</v>
      </c>
      <c r="L18" s="18">
        <f>K18/K$23</f>
        <v>0.51003872501686387</v>
      </c>
      <c r="M18" s="8">
        <f>L18/MAX(L$18:L$22)</f>
        <v>1</v>
      </c>
      <c r="N18" s="3"/>
      <c r="O18" s="3">
        <f t="array" ref="O18:O22">MMULT(D18:H22,L18:L22)</f>
        <v>2.6911207180211667</v>
      </c>
      <c r="P18" s="9">
        <f>O18/L18</f>
        <v>5.276306652856972</v>
      </c>
    </row>
    <row r="19" spans="3:16" ht="15.75" x14ac:dyDescent="0.25">
      <c r="C19" s="16" t="s">
        <v>2</v>
      </c>
      <c r="D19" s="17">
        <f>1/E18</f>
        <v>0.33333333333333331</v>
      </c>
      <c r="E19" s="17">
        <v>1</v>
      </c>
      <c r="F19" s="24">
        <v>3</v>
      </c>
      <c r="G19" s="24">
        <v>5</v>
      </c>
      <c r="H19" s="24">
        <v>7</v>
      </c>
      <c r="I19" s="3"/>
      <c r="J19" s="3"/>
      <c r="K19" s="3">
        <f t="shared" si="0"/>
        <v>2.0361680046403983</v>
      </c>
      <c r="L19" s="18">
        <f t="shared" ref="L19:L22" si="1">K19/K$23</f>
        <v>0.26383377931428448</v>
      </c>
      <c r="M19" s="8">
        <f t="shared" ref="M19:M22" si="2">L19/MAX(L$18:L$22)</f>
        <v>0.51728185797178661</v>
      </c>
      <c r="N19" s="3"/>
      <c r="O19" s="3">
        <v>1.3711723513769849</v>
      </c>
      <c r="P19" s="9">
        <f t="shared" ref="P19:P22" si="3">O19/L19</f>
        <v>5.1971068865431933</v>
      </c>
    </row>
    <row r="20" spans="3:16" ht="15.75" x14ac:dyDescent="0.25">
      <c r="C20" s="16" t="s">
        <v>3</v>
      </c>
      <c r="D20" s="17">
        <f>1/F18</f>
        <v>0.2</v>
      </c>
      <c r="E20" s="17">
        <f>1/F19</f>
        <v>0.33333333333333331</v>
      </c>
      <c r="F20" s="17">
        <v>1</v>
      </c>
      <c r="G20" s="24">
        <v>3</v>
      </c>
      <c r="H20" s="24">
        <v>5</v>
      </c>
      <c r="I20" s="3"/>
      <c r="J20" s="3"/>
      <c r="K20" s="3">
        <f t="shared" si="0"/>
        <v>1</v>
      </c>
      <c r="L20" s="18">
        <f t="shared" si="1"/>
        <v>0.12957367894643812</v>
      </c>
      <c r="M20" s="8">
        <f t="shared" si="2"/>
        <v>0.25404674702328517</v>
      </c>
      <c r="N20" s="3"/>
      <c r="O20" s="3">
        <v>0.67502301049417723</v>
      </c>
      <c r="P20" s="9">
        <f t="shared" si="3"/>
        <v>5.2095689184931731</v>
      </c>
    </row>
    <row r="21" spans="3:16" ht="15.75" x14ac:dyDescent="0.25">
      <c r="C21" s="16" t="s">
        <v>9</v>
      </c>
      <c r="D21" s="17">
        <f>1/G18</f>
        <v>0.14285714285714285</v>
      </c>
      <c r="E21" s="17">
        <f>1/G19</f>
        <v>0.2</v>
      </c>
      <c r="F21" s="17">
        <f>1/G20</f>
        <v>0.33333333333333331</v>
      </c>
      <c r="G21" s="19">
        <v>1</v>
      </c>
      <c r="H21" s="24">
        <v>3</v>
      </c>
      <c r="K21" s="3">
        <f t="shared" si="0"/>
        <v>0.49111860991873663</v>
      </c>
      <c r="L21" s="18">
        <f t="shared" si="1"/>
        <v>6.3636045086231358E-2</v>
      </c>
      <c r="M21" s="8">
        <f t="shared" si="2"/>
        <v>0.12476708525245275</v>
      </c>
      <c r="O21" s="12">
        <v>0.33121001717552312</v>
      </c>
      <c r="P21" s="9">
        <f t="shared" si="3"/>
        <v>5.2047548952281693</v>
      </c>
    </row>
    <row r="22" spans="3:16" ht="15.75" x14ac:dyDescent="0.25">
      <c r="C22" s="16" t="s">
        <v>10</v>
      </c>
      <c r="D22" s="17">
        <f>1/H18</f>
        <v>0.1111111111111111</v>
      </c>
      <c r="E22" s="17">
        <f>1/H19</f>
        <v>0.14285714285714285</v>
      </c>
      <c r="F22" s="17">
        <f>1/H20</f>
        <v>0.2</v>
      </c>
      <c r="G22" s="17">
        <f>1/H21</f>
        <v>0.33333333333333331</v>
      </c>
      <c r="H22" s="19">
        <v>1</v>
      </c>
      <c r="K22" s="3">
        <f t="shared" si="0"/>
        <v>0.25404674702328517</v>
      </c>
      <c r="L22" s="18">
        <f t="shared" si="1"/>
        <v>3.2917771636182133E-2</v>
      </c>
      <c r="M22" s="8">
        <f t="shared" si="2"/>
        <v>6.4539749673113045E-2</v>
      </c>
      <c r="O22" s="12">
        <v>0.17440603180257241</v>
      </c>
      <c r="P22" s="9">
        <f t="shared" si="3"/>
        <v>5.2982332379653254</v>
      </c>
    </row>
    <row r="23" spans="3:16" ht="15.75" x14ac:dyDescent="0.25">
      <c r="E23" s="3" t="s">
        <v>5</v>
      </c>
      <c r="F23" s="4">
        <f>P23/P24</f>
        <v>5.2945115673519443E-2</v>
      </c>
      <c r="G23" s="3"/>
      <c r="H23" s="3"/>
      <c r="I23" s="3"/>
      <c r="J23" s="3"/>
      <c r="K23" s="3">
        <f>SUM(K18:K22)</f>
        <v>7.7176167886177724</v>
      </c>
      <c r="L23" s="10"/>
      <c r="M23" s="3"/>
      <c r="N23" s="3"/>
      <c r="O23" s="3" t="s">
        <v>6</v>
      </c>
      <c r="P23" s="4">
        <f>((AVERAGE(P18:P22)-5)/4)</f>
        <v>5.9298529554341783E-2</v>
      </c>
    </row>
    <row r="24" spans="3:16" ht="15.75" x14ac:dyDescent="0.25">
      <c r="E24" s="3"/>
      <c r="F24" s="3"/>
      <c r="G24" s="3"/>
      <c r="H24" s="3"/>
      <c r="I24" s="3"/>
      <c r="J24" s="3"/>
      <c r="K24" s="3"/>
      <c r="L24" s="10"/>
      <c r="M24" s="3"/>
      <c r="N24" s="3"/>
      <c r="O24" s="3" t="s">
        <v>7</v>
      </c>
      <c r="P24" s="4">
        <f>1.12</f>
        <v>1.1200000000000001</v>
      </c>
    </row>
    <row r="26" spans="3:16" ht="15.75" x14ac:dyDescent="0.25">
      <c r="C26" s="14" t="s">
        <v>11</v>
      </c>
      <c r="D26" s="15" t="s">
        <v>1</v>
      </c>
      <c r="E26" s="15" t="s">
        <v>2</v>
      </c>
      <c r="F26" s="15" t="s">
        <v>3</v>
      </c>
      <c r="G26" s="15" t="s">
        <v>9</v>
      </c>
      <c r="H26" s="15" t="s">
        <v>10</v>
      </c>
      <c r="I26" s="5"/>
      <c r="J26" s="5"/>
      <c r="K26" s="5"/>
      <c r="L26" s="6" t="s">
        <v>4</v>
      </c>
      <c r="M26" s="3"/>
      <c r="N26" s="3"/>
      <c r="O26" s="3"/>
      <c r="P26" s="3"/>
    </row>
    <row r="27" spans="3:16" ht="15.75" x14ac:dyDescent="0.25">
      <c r="C27" s="16" t="s">
        <v>1</v>
      </c>
      <c r="D27" s="17">
        <v>1</v>
      </c>
      <c r="E27" s="24">
        <v>3</v>
      </c>
      <c r="F27" s="24">
        <v>5</v>
      </c>
      <c r="G27" s="24">
        <v>7</v>
      </c>
      <c r="H27" s="24">
        <v>9</v>
      </c>
      <c r="I27" s="3"/>
      <c r="J27" s="3"/>
      <c r="K27" s="3">
        <f t="shared" ref="K27:K31" si="4">POWER(PRODUCT(D27:H27),1/(COUNT(D27:H27)))</f>
        <v>3.9362834270353519</v>
      </c>
      <c r="L27" s="18">
        <f>K27/K$23</f>
        <v>0.51003872501686387</v>
      </c>
      <c r="M27" s="8">
        <f>L27/MAX(L$18:L$22)</f>
        <v>1</v>
      </c>
      <c r="N27" s="3"/>
      <c r="O27" s="3">
        <f t="array" ref="O27:O31">MMULT(D27:H31,L27:L31)</f>
        <v>2.6911207180211667</v>
      </c>
      <c r="P27" s="9">
        <f>O27/L27</f>
        <v>5.276306652856972</v>
      </c>
    </row>
    <row r="28" spans="3:16" ht="15.75" x14ac:dyDescent="0.25">
      <c r="C28" s="16" t="s">
        <v>2</v>
      </c>
      <c r="D28" s="17">
        <f>1/E27</f>
        <v>0.33333333333333331</v>
      </c>
      <c r="E28" s="17">
        <v>1</v>
      </c>
      <c r="F28" s="24">
        <v>3</v>
      </c>
      <c r="G28" s="24">
        <v>5</v>
      </c>
      <c r="H28" s="24">
        <v>7</v>
      </c>
      <c r="I28" s="3"/>
      <c r="J28" s="3"/>
      <c r="K28" s="3">
        <f t="shared" si="4"/>
        <v>2.0361680046403983</v>
      </c>
      <c r="L28" s="18">
        <f t="shared" ref="L28:L31" si="5">K28/K$23</f>
        <v>0.26383377931428448</v>
      </c>
      <c r="M28" s="8">
        <f t="shared" ref="M28:M31" si="6">L28/MAX(L$18:L$22)</f>
        <v>0.51728185797178661</v>
      </c>
      <c r="N28" s="3"/>
      <c r="O28" s="3">
        <v>1.3711723513769849</v>
      </c>
      <c r="P28" s="9">
        <f t="shared" ref="P28:P31" si="7">O28/L28</f>
        <v>5.1971068865431933</v>
      </c>
    </row>
    <row r="29" spans="3:16" ht="15.75" x14ac:dyDescent="0.25">
      <c r="C29" s="16" t="s">
        <v>3</v>
      </c>
      <c r="D29" s="17">
        <f>1/F27</f>
        <v>0.2</v>
      </c>
      <c r="E29" s="17">
        <f>1/F28</f>
        <v>0.33333333333333331</v>
      </c>
      <c r="F29" s="17">
        <v>1</v>
      </c>
      <c r="G29" s="24">
        <v>3</v>
      </c>
      <c r="H29" s="24">
        <v>5</v>
      </c>
      <c r="I29" s="3"/>
      <c r="J29" s="3"/>
      <c r="K29" s="3">
        <f t="shared" si="4"/>
        <v>1</v>
      </c>
      <c r="L29" s="18">
        <f t="shared" si="5"/>
        <v>0.12957367894643812</v>
      </c>
      <c r="M29" s="8">
        <f t="shared" si="6"/>
        <v>0.25404674702328517</v>
      </c>
      <c r="N29" s="3"/>
      <c r="O29" s="3">
        <v>0.67502301049417723</v>
      </c>
      <c r="P29" s="9">
        <f t="shared" si="7"/>
        <v>5.2095689184931731</v>
      </c>
    </row>
    <row r="30" spans="3:16" ht="15.75" x14ac:dyDescent="0.25">
      <c r="C30" s="16" t="s">
        <v>9</v>
      </c>
      <c r="D30" s="17">
        <f>1/G27</f>
        <v>0.14285714285714285</v>
      </c>
      <c r="E30" s="17">
        <f>1/G28</f>
        <v>0.2</v>
      </c>
      <c r="F30" s="17">
        <f>1/G29</f>
        <v>0.33333333333333331</v>
      </c>
      <c r="G30" s="19">
        <v>1</v>
      </c>
      <c r="H30" s="24">
        <v>3</v>
      </c>
      <c r="K30" s="3">
        <f t="shared" si="4"/>
        <v>0.49111860991873663</v>
      </c>
      <c r="L30" s="18">
        <f t="shared" si="5"/>
        <v>6.3636045086231358E-2</v>
      </c>
      <c r="M30" s="8">
        <f t="shared" si="6"/>
        <v>0.12476708525245275</v>
      </c>
      <c r="O30" s="12">
        <v>0.33121001717552312</v>
      </c>
      <c r="P30" s="9">
        <f t="shared" si="7"/>
        <v>5.2047548952281693</v>
      </c>
    </row>
    <row r="31" spans="3:16" ht="15.75" x14ac:dyDescent="0.25">
      <c r="C31" s="16" t="s">
        <v>10</v>
      </c>
      <c r="D31" s="17">
        <f>1/H27</f>
        <v>0.1111111111111111</v>
      </c>
      <c r="E31" s="17">
        <f>1/H28</f>
        <v>0.14285714285714285</v>
      </c>
      <c r="F31" s="17">
        <f>1/H29</f>
        <v>0.2</v>
      </c>
      <c r="G31" s="17">
        <f>1/H30</f>
        <v>0.33333333333333331</v>
      </c>
      <c r="H31" s="19">
        <v>1</v>
      </c>
      <c r="K31" s="3">
        <f t="shared" si="4"/>
        <v>0.25404674702328517</v>
      </c>
      <c r="L31" s="18">
        <f t="shared" si="5"/>
        <v>3.2917771636182133E-2</v>
      </c>
      <c r="M31" s="8">
        <f t="shared" si="6"/>
        <v>6.4539749673113045E-2</v>
      </c>
      <c r="O31" s="12">
        <v>0.17440603180257241</v>
      </c>
      <c r="P31" s="9">
        <f t="shared" si="7"/>
        <v>5.2982332379653254</v>
      </c>
    </row>
    <row r="32" spans="3:16" ht="15.75" x14ac:dyDescent="0.25">
      <c r="E32" s="3" t="s">
        <v>5</v>
      </c>
      <c r="F32" s="4">
        <f>P32/P33</f>
        <v>5.2945115673519443E-2</v>
      </c>
      <c r="G32" s="3"/>
      <c r="H32" s="3"/>
      <c r="I32" s="3"/>
      <c r="J32" s="3"/>
      <c r="K32" s="3">
        <f>SUM(K27:K31)</f>
        <v>7.7176167886177724</v>
      </c>
      <c r="L32" s="10"/>
      <c r="M32" s="3"/>
      <c r="N32" s="3"/>
      <c r="O32" s="3" t="s">
        <v>6</v>
      </c>
      <c r="P32" s="4">
        <f>((AVERAGE(P27:P31)-5)/4)</f>
        <v>5.9298529554341783E-2</v>
      </c>
    </row>
    <row r="33" spans="3:16" ht="15.75" x14ac:dyDescent="0.25">
      <c r="E33" s="3"/>
      <c r="F33" s="3"/>
      <c r="G33" s="3"/>
      <c r="H33" s="3"/>
      <c r="I33" s="3"/>
      <c r="J33" s="3"/>
      <c r="K33" s="3"/>
      <c r="L33" s="10"/>
      <c r="M33" s="3"/>
      <c r="N33" s="3"/>
      <c r="O33" s="3" t="s">
        <v>7</v>
      </c>
      <c r="P33" s="4">
        <f>1.12</f>
        <v>1.1200000000000001</v>
      </c>
    </row>
    <row r="35" spans="3:16" ht="15.75" x14ac:dyDescent="0.25">
      <c r="C35" s="14" t="s">
        <v>12</v>
      </c>
      <c r="D35" s="15" t="s">
        <v>1</v>
      </c>
      <c r="E35" s="15" t="s">
        <v>2</v>
      </c>
      <c r="F35" s="15" t="s">
        <v>3</v>
      </c>
      <c r="G35" s="15" t="s">
        <v>9</v>
      </c>
      <c r="H35" s="15" t="s">
        <v>10</v>
      </c>
      <c r="I35" s="5"/>
      <c r="J35" s="5"/>
      <c r="K35" s="5"/>
      <c r="L35" s="6" t="s">
        <v>4</v>
      </c>
      <c r="M35" s="3"/>
      <c r="N35" s="3"/>
      <c r="O35" s="3"/>
      <c r="P35" s="3"/>
    </row>
    <row r="36" spans="3:16" ht="15.75" x14ac:dyDescent="0.25">
      <c r="C36" s="16" t="s">
        <v>1</v>
      </c>
      <c r="D36" s="17">
        <v>1</v>
      </c>
      <c r="E36" s="24">
        <v>3</v>
      </c>
      <c r="F36" s="24">
        <v>5</v>
      </c>
      <c r="G36" s="24">
        <v>7</v>
      </c>
      <c r="H36" s="24">
        <v>9</v>
      </c>
      <c r="I36" s="3"/>
      <c r="J36" s="3"/>
      <c r="K36" s="3">
        <f t="shared" ref="K36:K40" si="8">POWER(PRODUCT(D36:H36),1/(COUNT(D36:H36)))</f>
        <v>3.9362834270353519</v>
      </c>
      <c r="L36" s="18">
        <f>K36/K$23</f>
        <v>0.51003872501686387</v>
      </c>
      <c r="M36" s="8">
        <f>L36/MAX(L$18:L$22)</f>
        <v>1</v>
      </c>
      <c r="N36" s="3"/>
      <c r="O36" s="3">
        <f t="array" ref="O36:O40">MMULT(D36:H40,L36:L40)</f>
        <v>2.6911207180211667</v>
      </c>
      <c r="P36" s="9">
        <f>O36/L36</f>
        <v>5.276306652856972</v>
      </c>
    </row>
    <row r="37" spans="3:16" ht="15.75" x14ac:dyDescent="0.25">
      <c r="C37" s="16" t="s">
        <v>2</v>
      </c>
      <c r="D37" s="17">
        <f>1/E36</f>
        <v>0.33333333333333331</v>
      </c>
      <c r="E37" s="17">
        <v>1</v>
      </c>
      <c r="F37" s="24">
        <v>3</v>
      </c>
      <c r="G37" s="24">
        <v>5</v>
      </c>
      <c r="H37" s="24">
        <v>7</v>
      </c>
      <c r="I37" s="3"/>
      <c r="J37" s="3"/>
      <c r="K37" s="3">
        <f t="shared" si="8"/>
        <v>2.0361680046403983</v>
      </c>
      <c r="L37" s="18">
        <f t="shared" ref="L37:L40" si="9">K37/K$23</f>
        <v>0.26383377931428448</v>
      </c>
      <c r="M37" s="8">
        <f t="shared" ref="M37:M40" si="10">L37/MAX(L$18:L$22)</f>
        <v>0.51728185797178661</v>
      </c>
      <c r="N37" s="3"/>
      <c r="O37" s="3">
        <v>1.3711723513769849</v>
      </c>
      <c r="P37" s="9">
        <f t="shared" ref="P37:P40" si="11">O37/L37</f>
        <v>5.1971068865431933</v>
      </c>
    </row>
    <row r="38" spans="3:16" ht="15.75" x14ac:dyDescent="0.25">
      <c r="C38" s="16" t="s">
        <v>3</v>
      </c>
      <c r="D38" s="17">
        <f>1/F36</f>
        <v>0.2</v>
      </c>
      <c r="E38" s="17">
        <f>1/F37</f>
        <v>0.33333333333333331</v>
      </c>
      <c r="F38" s="17">
        <v>1</v>
      </c>
      <c r="G38" s="24">
        <v>3</v>
      </c>
      <c r="H38" s="24">
        <v>5</v>
      </c>
      <c r="I38" s="3"/>
      <c r="J38" s="3"/>
      <c r="K38" s="3">
        <f t="shared" si="8"/>
        <v>1</v>
      </c>
      <c r="L38" s="18">
        <f t="shared" si="9"/>
        <v>0.12957367894643812</v>
      </c>
      <c r="M38" s="8">
        <f t="shared" si="10"/>
        <v>0.25404674702328517</v>
      </c>
      <c r="N38" s="3"/>
      <c r="O38" s="3">
        <v>0.67502301049417723</v>
      </c>
      <c r="P38" s="9">
        <f t="shared" si="11"/>
        <v>5.2095689184931731</v>
      </c>
    </row>
    <row r="39" spans="3:16" ht="15.75" x14ac:dyDescent="0.25">
      <c r="C39" s="16" t="s">
        <v>9</v>
      </c>
      <c r="D39" s="17">
        <f>1/G36</f>
        <v>0.14285714285714285</v>
      </c>
      <c r="E39" s="17">
        <f>1/G37</f>
        <v>0.2</v>
      </c>
      <c r="F39" s="17">
        <f>1/G38</f>
        <v>0.33333333333333331</v>
      </c>
      <c r="G39" s="19">
        <v>1</v>
      </c>
      <c r="H39" s="24">
        <v>3</v>
      </c>
      <c r="K39" s="3">
        <f t="shared" si="8"/>
        <v>0.49111860991873663</v>
      </c>
      <c r="L39" s="18">
        <f t="shared" si="9"/>
        <v>6.3636045086231358E-2</v>
      </c>
      <c r="M39" s="8">
        <f t="shared" si="10"/>
        <v>0.12476708525245275</v>
      </c>
      <c r="O39" s="12">
        <v>0.33121001717552312</v>
      </c>
      <c r="P39" s="9">
        <f t="shared" si="11"/>
        <v>5.2047548952281693</v>
      </c>
    </row>
    <row r="40" spans="3:16" ht="15.75" x14ac:dyDescent="0.25">
      <c r="C40" s="16" t="s">
        <v>10</v>
      </c>
      <c r="D40" s="17">
        <f>1/H36</f>
        <v>0.1111111111111111</v>
      </c>
      <c r="E40" s="17">
        <f>1/H37</f>
        <v>0.14285714285714285</v>
      </c>
      <c r="F40" s="17">
        <f>1/H38</f>
        <v>0.2</v>
      </c>
      <c r="G40" s="17">
        <f>1/H39</f>
        <v>0.33333333333333331</v>
      </c>
      <c r="H40" s="19">
        <v>1</v>
      </c>
      <c r="K40" s="3">
        <f t="shared" si="8"/>
        <v>0.25404674702328517</v>
      </c>
      <c r="L40" s="18">
        <f t="shared" si="9"/>
        <v>3.2917771636182133E-2</v>
      </c>
      <c r="M40" s="8">
        <f t="shared" si="10"/>
        <v>6.4539749673113045E-2</v>
      </c>
      <c r="O40" s="12">
        <v>0.17440603180257241</v>
      </c>
      <c r="P40" s="9">
        <f t="shared" si="11"/>
        <v>5.2982332379653254</v>
      </c>
    </row>
    <row r="41" spans="3:16" ht="15.75" x14ac:dyDescent="0.25">
      <c r="E41" s="3" t="s">
        <v>5</v>
      </c>
      <c r="F41" s="4">
        <f>P41/P42</f>
        <v>5.2945115673519443E-2</v>
      </c>
      <c r="G41" s="3"/>
      <c r="H41" s="3"/>
      <c r="I41" s="3"/>
      <c r="J41" s="3"/>
      <c r="K41" s="3">
        <f>SUM(K36:K40)</f>
        <v>7.7176167886177724</v>
      </c>
      <c r="L41" s="10"/>
      <c r="M41" s="3"/>
      <c r="N41" s="3"/>
      <c r="O41" s="3" t="s">
        <v>6</v>
      </c>
      <c r="P41" s="4">
        <f>((AVERAGE(P36:P40)-5)/4)</f>
        <v>5.9298529554341783E-2</v>
      </c>
    </row>
    <row r="42" spans="3:16" ht="15.75" x14ac:dyDescent="0.25">
      <c r="E42" s="3"/>
      <c r="F42" s="3"/>
      <c r="G42" s="3"/>
      <c r="H42" s="3"/>
      <c r="I42" s="3"/>
      <c r="J42" s="3"/>
      <c r="K42" s="3"/>
      <c r="L42" s="10"/>
      <c r="M42" s="3"/>
      <c r="N42" s="3"/>
      <c r="O42" s="3" t="s">
        <v>7</v>
      </c>
      <c r="P42" s="4">
        <f>1.12</f>
        <v>1.1200000000000001</v>
      </c>
    </row>
    <row r="45" spans="3:16" ht="15.75" x14ac:dyDescent="0.25">
      <c r="C45" s="14" t="s">
        <v>13</v>
      </c>
      <c r="D45" s="15" t="s">
        <v>1</v>
      </c>
      <c r="E45" s="15" t="s">
        <v>2</v>
      </c>
      <c r="F45" s="15" t="s">
        <v>3</v>
      </c>
      <c r="G45" s="15" t="s">
        <v>9</v>
      </c>
      <c r="H45" s="15" t="s">
        <v>10</v>
      </c>
      <c r="I45" s="5"/>
      <c r="J45" s="5"/>
      <c r="K45" s="5"/>
      <c r="L45" s="6" t="s">
        <v>4</v>
      </c>
      <c r="M45" s="3"/>
      <c r="N45" s="3"/>
      <c r="O45" s="3"/>
      <c r="P45" s="3"/>
    </row>
    <row r="46" spans="3:16" ht="15.75" x14ac:dyDescent="0.25">
      <c r="C46" s="16" t="s">
        <v>1</v>
      </c>
      <c r="D46" s="17">
        <v>1</v>
      </c>
      <c r="E46" s="24">
        <v>3</v>
      </c>
      <c r="F46" s="24">
        <v>5</v>
      </c>
      <c r="G46" s="24">
        <v>7</v>
      </c>
      <c r="H46" s="24">
        <v>9</v>
      </c>
      <c r="I46" s="3"/>
      <c r="J46" s="3"/>
      <c r="K46" s="3">
        <f t="shared" ref="K46:K50" si="12">POWER(PRODUCT(D46:H46),1/(COUNT(D46:H46)))</f>
        <v>3.9362834270353519</v>
      </c>
      <c r="L46" s="18">
        <f>K46/K$23</f>
        <v>0.51003872501686387</v>
      </c>
      <c r="M46" s="8">
        <f>L46/MAX(L$18:L$22)</f>
        <v>1</v>
      </c>
      <c r="N46" s="3"/>
      <c r="O46" s="3">
        <f t="array" ref="O46:O50">MMULT(D46:H50,L46:L50)</f>
        <v>2.6911207180211667</v>
      </c>
      <c r="P46" s="9">
        <f>O46/L46</f>
        <v>5.276306652856972</v>
      </c>
    </row>
    <row r="47" spans="3:16" ht="15.75" x14ac:dyDescent="0.25">
      <c r="C47" s="16" t="s">
        <v>2</v>
      </c>
      <c r="D47" s="17">
        <f>1/E46</f>
        <v>0.33333333333333331</v>
      </c>
      <c r="E47" s="17">
        <v>1</v>
      </c>
      <c r="F47" s="24">
        <v>3</v>
      </c>
      <c r="G47" s="24">
        <v>5</v>
      </c>
      <c r="H47" s="24">
        <v>7</v>
      </c>
      <c r="I47" s="3"/>
      <c r="J47" s="3"/>
      <c r="K47" s="3">
        <f t="shared" si="12"/>
        <v>2.0361680046403983</v>
      </c>
      <c r="L47" s="18">
        <f t="shared" ref="L47:L50" si="13">K47/K$23</f>
        <v>0.26383377931428448</v>
      </c>
      <c r="M47" s="8">
        <f t="shared" ref="M47:M50" si="14">L47/MAX(L$18:L$22)</f>
        <v>0.51728185797178661</v>
      </c>
      <c r="N47" s="3"/>
      <c r="O47" s="3">
        <v>1.3711723513769849</v>
      </c>
      <c r="P47" s="9">
        <f t="shared" ref="P47:P50" si="15">O47/L47</f>
        <v>5.1971068865431933</v>
      </c>
    </row>
    <row r="48" spans="3:16" ht="15.75" x14ac:dyDescent="0.25">
      <c r="C48" s="16" t="s">
        <v>3</v>
      </c>
      <c r="D48" s="17">
        <f>1/F46</f>
        <v>0.2</v>
      </c>
      <c r="E48" s="17">
        <f>1/F47</f>
        <v>0.33333333333333331</v>
      </c>
      <c r="F48" s="17">
        <v>1</v>
      </c>
      <c r="G48" s="24">
        <v>3</v>
      </c>
      <c r="H48" s="24">
        <v>5</v>
      </c>
      <c r="I48" s="3"/>
      <c r="J48" s="3"/>
      <c r="K48" s="3">
        <f t="shared" si="12"/>
        <v>1</v>
      </c>
      <c r="L48" s="18">
        <f t="shared" si="13"/>
        <v>0.12957367894643812</v>
      </c>
      <c r="M48" s="8">
        <f t="shared" si="14"/>
        <v>0.25404674702328517</v>
      </c>
      <c r="N48" s="3"/>
      <c r="O48" s="3">
        <v>0.67502301049417723</v>
      </c>
      <c r="P48" s="9">
        <f t="shared" si="15"/>
        <v>5.2095689184931731</v>
      </c>
    </row>
    <row r="49" spans="3:16" ht="15.75" x14ac:dyDescent="0.25">
      <c r="C49" s="16" t="s">
        <v>9</v>
      </c>
      <c r="D49" s="17">
        <f>1/G46</f>
        <v>0.14285714285714285</v>
      </c>
      <c r="E49" s="17">
        <f>1/G47</f>
        <v>0.2</v>
      </c>
      <c r="F49" s="17">
        <f>1/G48</f>
        <v>0.33333333333333331</v>
      </c>
      <c r="G49" s="19">
        <v>1</v>
      </c>
      <c r="H49" s="24">
        <v>3</v>
      </c>
      <c r="K49" s="3">
        <f t="shared" si="12"/>
        <v>0.49111860991873663</v>
      </c>
      <c r="L49" s="18">
        <f t="shared" si="13"/>
        <v>6.3636045086231358E-2</v>
      </c>
      <c r="M49" s="8">
        <f t="shared" si="14"/>
        <v>0.12476708525245275</v>
      </c>
      <c r="O49" s="12">
        <v>0.33121001717552312</v>
      </c>
      <c r="P49" s="9">
        <f t="shared" si="15"/>
        <v>5.2047548952281693</v>
      </c>
    </row>
    <row r="50" spans="3:16" ht="15.75" x14ac:dyDescent="0.25">
      <c r="C50" s="16" t="s">
        <v>10</v>
      </c>
      <c r="D50" s="17">
        <f>1/H46</f>
        <v>0.1111111111111111</v>
      </c>
      <c r="E50" s="17">
        <f>1/H47</f>
        <v>0.14285714285714285</v>
      </c>
      <c r="F50" s="17">
        <f>1/H48</f>
        <v>0.2</v>
      </c>
      <c r="G50" s="17">
        <f>1/H49</f>
        <v>0.33333333333333331</v>
      </c>
      <c r="H50" s="19">
        <v>1</v>
      </c>
      <c r="K50" s="3">
        <f t="shared" si="12"/>
        <v>0.25404674702328517</v>
      </c>
      <c r="L50" s="18">
        <f t="shared" si="13"/>
        <v>3.2917771636182133E-2</v>
      </c>
      <c r="M50" s="8">
        <f t="shared" si="14"/>
        <v>6.4539749673113045E-2</v>
      </c>
      <c r="O50" s="12">
        <v>0.17440603180257241</v>
      </c>
      <c r="P50" s="9">
        <f t="shared" si="15"/>
        <v>5.2982332379653254</v>
      </c>
    </row>
    <row r="51" spans="3:16" ht="15.75" x14ac:dyDescent="0.25">
      <c r="E51" s="3" t="s">
        <v>5</v>
      </c>
      <c r="F51" s="4">
        <f>P51/P52</f>
        <v>5.2945115673519443E-2</v>
      </c>
      <c r="G51" s="3"/>
      <c r="H51" s="3"/>
      <c r="I51" s="3"/>
      <c r="J51" s="3"/>
      <c r="K51" s="3">
        <f>SUM(K46:K50)</f>
        <v>7.7176167886177724</v>
      </c>
      <c r="L51" s="10"/>
      <c r="M51" s="3"/>
      <c r="N51" s="3"/>
      <c r="O51" s="3" t="s">
        <v>6</v>
      </c>
      <c r="P51" s="4">
        <f>((AVERAGE(P46:P50)-5)/4)</f>
        <v>5.9298529554341783E-2</v>
      </c>
    </row>
    <row r="52" spans="3:16" ht="15.75" x14ac:dyDescent="0.25">
      <c r="E52" s="3"/>
      <c r="F52" s="3"/>
      <c r="G52" s="3"/>
      <c r="H52" s="3"/>
      <c r="I52" s="3"/>
      <c r="J52" s="3"/>
      <c r="K52" s="3"/>
      <c r="L52" s="10"/>
      <c r="M52" s="3"/>
      <c r="N52" s="3"/>
      <c r="O52" s="3" t="s">
        <v>7</v>
      </c>
      <c r="P52" s="4">
        <f>1.12</f>
        <v>1.1200000000000001</v>
      </c>
    </row>
    <row r="54" spans="3:16" ht="15.75" x14ac:dyDescent="0.25">
      <c r="C54" s="14" t="s">
        <v>14</v>
      </c>
      <c r="D54" s="15" t="s">
        <v>1</v>
      </c>
      <c r="E54" s="15" t="s">
        <v>2</v>
      </c>
      <c r="F54" s="15" t="s">
        <v>3</v>
      </c>
      <c r="G54" s="15" t="s">
        <v>9</v>
      </c>
      <c r="H54" s="15" t="s">
        <v>10</v>
      </c>
      <c r="I54" s="5"/>
      <c r="J54" s="5"/>
      <c r="K54" s="5"/>
      <c r="L54" s="6" t="s">
        <v>4</v>
      </c>
      <c r="M54" s="3"/>
      <c r="N54" s="3"/>
      <c r="O54" s="3"/>
      <c r="P54" s="3"/>
    </row>
    <row r="55" spans="3:16" ht="15.75" x14ac:dyDescent="0.25">
      <c r="C55" s="16" t="s">
        <v>1</v>
      </c>
      <c r="D55" s="17">
        <v>1</v>
      </c>
      <c r="E55" s="24">
        <v>3</v>
      </c>
      <c r="F55" s="24">
        <v>5</v>
      </c>
      <c r="G55" s="24">
        <v>7</v>
      </c>
      <c r="H55" s="24">
        <v>9</v>
      </c>
      <c r="I55" s="3"/>
      <c r="J55" s="3"/>
      <c r="K55" s="3">
        <f t="shared" ref="K55:K59" si="16">POWER(PRODUCT(D55:H55),1/(COUNT(D55:H55)))</f>
        <v>3.9362834270353519</v>
      </c>
      <c r="L55" s="18">
        <f>K55/K$23</f>
        <v>0.51003872501686387</v>
      </c>
      <c r="M55" s="8">
        <f>L55/MAX(L$18:L$22)</f>
        <v>1</v>
      </c>
      <c r="N55" s="3"/>
      <c r="O55" s="3">
        <f t="array" ref="O55:O59">MMULT(D55:H59,L55:L59)</f>
        <v>2.6911207180211667</v>
      </c>
      <c r="P55" s="9">
        <f>O55/L55</f>
        <v>5.276306652856972</v>
      </c>
    </row>
    <row r="56" spans="3:16" ht="15.75" x14ac:dyDescent="0.25">
      <c r="C56" s="16" t="s">
        <v>2</v>
      </c>
      <c r="D56" s="17">
        <f>1/E55</f>
        <v>0.33333333333333331</v>
      </c>
      <c r="E56" s="17">
        <v>1</v>
      </c>
      <c r="F56" s="24">
        <v>3</v>
      </c>
      <c r="G56" s="24">
        <v>5</v>
      </c>
      <c r="H56" s="24">
        <v>7</v>
      </c>
      <c r="I56" s="3"/>
      <c r="J56" s="3"/>
      <c r="K56" s="3">
        <f t="shared" si="16"/>
        <v>2.0361680046403983</v>
      </c>
      <c r="L56" s="18">
        <f t="shared" ref="L56:L59" si="17">K56/K$23</f>
        <v>0.26383377931428448</v>
      </c>
      <c r="M56" s="8">
        <f t="shared" ref="M56:M59" si="18">L56/MAX(L$18:L$22)</f>
        <v>0.51728185797178661</v>
      </c>
      <c r="N56" s="3"/>
      <c r="O56" s="3">
        <v>1.3711723513769849</v>
      </c>
      <c r="P56" s="9">
        <f t="shared" ref="P56:P59" si="19">O56/L56</f>
        <v>5.1971068865431933</v>
      </c>
    </row>
    <row r="57" spans="3:16" ht="15.75" x14ac:dyDescent="0.25">
      <c r="C57" s="16" t="s">
        <v>3</v>
      </c>
      <c r="D57" s="17">
        <f>1/F55</f>
        <v>0.2</v>
      </c>
      <c r="E57" s="17">
        <f>1/F56</f>
        <v>0.33333333333333331</v>
      </c>
      <c r="F57" s="17">
        <v>1</v>
      </c>
      <c r="G57" s="24">
        <v>3</v>
      </c>
      <c r="H57" s="24">
        <v>5</v>
      </c>
      <c r="I57" s="3"/>
      <c r="J57" s="3"/>
      <c r="K57" s="3">
        <f t="shared" si="16"/>
        <v>1</v>
      </c>
      <c r="L57" s="18">
        <f t="shared" si="17"/>
        <v>0.12957367894643812</v>
      </c>
      <c r="M57" s="8">
        <f t="shared" si="18"/>
        <v>0.25404674702328517</v>
      </c>
      <c r="N57" s="3"/>
      <c r="O57" s="3">
        <v>0.67502301049417723</v>
      </c>
      <c r="P57" s="9">
        <f t="shared" si="19"/>
        <v>5.2095689184931731</v>
      </c>
    </row>
    <row r="58" spans="3:16" ht="15.75" x14ac:dyDescent="0.25">
      <c r="C58" s="16" t="s">
        <v>9</v>
      </c>
      <c r="D58" s="17">
        <f>1/G55</f>
        <v>0.14285714285714285</v>
      </c>
      <c r="E58" s="17">
        <f>1/G56</f>
        <v>0.2</v>
      </c>
      <c r="F58" s="17">
        <f>1/G57</f>
        <v>0.33333333333333331</v>
      </c>
      <c r="G58" s="19">
        <v>1</v>
      </c>
      <c r="H58" s="24">
        <v>3</v>
      </c>
      <c r="K58" s="3">
        <f t="shared" si="16"/>
        <v>0.49111860991873663</v>
      </c>
      <c r="L58" s="18">
        <f t="shared" si="17"/>
        <v>6.3636045086231358E-2</v>
      </c>
      <c r="M58" s="8">
        <f t="shared" si="18"/>
        <v>0.12476708525245275</v>
      </c>
      <c r="O58" s="12">
        <v>0.33121001717552312</v>
      </c>
      <c r="P58" s="9">
        <f t="shared" si="19"/>
        <v>5.2047548952281693</v>
      </c>
    </row>
    <row r="59" spans="3:16" ht="15.75" x14ac:dyDescent="0.25">
      <c r="C59" s="16" t="s">
        <v>10</v>
      </c>
      <c r="D59" s="17">
        <f>1/H55</f>
        <v>0.1111111111111111</v>
      </c>
      <c r="E59" s="17">
        <f>1/H56</f>
        <v>0.14285714285714285</v>
      </c>
      <c r="F59" s="17">
        <f>1/H57</f>
        <v>0.2</v>
      </c>
      <c r="G59" s="17">
        <f>1/H58</f>
        <v>0.33333333333333331</v>
      </c>
      <c r="H59" s="19">
        <v>1</v>
      </c>
      <c r="K59" s="3">
        <f t="shared" si="16"/>
        <v>0.25404674702328517</v>
      </c>
      <c r="L59" s="18">
        <f t="shared" si="17"/>
        <v>3.2917771636182133E-2</v>
      </c>
      <c r="M59" s="8">
        <f t="shared" si="18"/>
        <v>6.4539749673113045E-2</v>
      </c>
      <c r="O59" s="12">
        <v>0.17440603180257241</v>
      </c>
      <c r="P59" s="9">
        <f t="shared" si="19"/>
        <v>5.2982332379653254</v>
      </c>
    </row>
    <row r="60" spans="3:16" ht="15.75" x14ac:dyDescent="0.25">
      <c r="E60" s="3" t="s">
        <v>5</v>
      </c>
      <c r="F60" s="4">
        <f>P60/P61</f>
        <v>5.2945115673519443E-2</v>
      </c>
      <c r="G60" s="3"/>
      <c r="H60" s="3"/>
      <c r="I60" s="3"/>
      <c r="J60" s="3"/>
      <c r="K60" s="3">
        <f>SUM(K55:K59)</f>
        <v>7.7176167886177724</v>
      </c>
      <c r="L60" s="10"/>
      <c r="M60" s="3"/>
      <c r="N60" s="3"/>
      <c r="O60" s="3" t="s">
        <v>6</v>
      </c>
      <c r="P60" s="4">
        <f>((AVERAGE(P55:P59)-5)/4)</f>
        <v>5.9298529554341783E-2</v>
      </c>
    </row>
    <row r="61" spans="3:16" ht="15.75" x14ac:dyDescent="0.25">
      <c r="E61" s="3"/>
      <c r="F61" s="3"/>
      <c r="G61" s="3"/>
      <c r="H61" s="3"/>
      <c r="I61" s="3"/>
      <c r="J61" s="3"/>
      <c r="K61" s="3"/>
      <c r="L61" s="10"/>
      <c r="M61" s="3"/>
      <c r="N61" s="3"/>
      <c r="O61" s="3" t="s">
        <v>7</v>
      </c>
      <c r="P61" s="4">
        <f>1.12</f>
        <v>1.1200000000000001</v>
      </c>
    </row>
    <row r="63" spans="3:16" ht="15.75" x14ac:dyDescent="0.25">
      <c r="C63" s="14" t="s">
        <v>15</v>
      </c>
      <c r="D63" s="15" t="s">
        <v>1</v>
      </c>
      <c r="E63" s="15" t="s">
        <v>2</v>
      </c>
      <c r="F63" s="15" t="s">
        <v>3</v>
      </c>
      <c r="G63" s="15" t="s">
        <v>9</v>
      </c>
      <c r="H63" s="15" t="s">
        <v>10</v>
      </c>
      <c r="I63" s="5"/>
      <c r="J63" s="5"/>
      <c r="K63" s="5"/>
      <c r="L63" s="6" t="s">
        <v>4</v>
      </c>
      <c r="M63" s="3"/>
      <c r="N63" s="3"/>
      <c r="O63" s="3"/>
      <c r="P63" s="3"/>
    </row>
    <row r="64" spans="3:16" ht="15.75" x14ac:dyDescent="0.25">
      <c r="C64" s="16" t="s">
        <v>1</v>
      </c>
      <c r="D64" s="17">
        <v>1</v>
      </c>
      <c r="E64" s="24">
        <v>3</v>
      </c>
      <c r="F64" s="24">
        <v>5</v>
      </c>
      <c r="G64" s="24">
        <v>7</v>
      </c>
      <c r="H64" s="24">
        <v>9</v>
      </c>
      <c r="I64" s="3"/>
      <c r="J64" s="3"/>
      <c r="K64" s="3">
        <f t="shared" ref="K64:K68" si="20">POWER(PRODUCT(D64:H64),1/(COUNT(D64:H64)))</f>
        <v>3.9362834270353519</v>
      </c>
      <c r="L64" s="18">
        <f>K64/K$23</f>
        <v>0.51003872501686387</v>
      </c>
      <c r="M64" s="8">
        <f>L64/MAX(L$18:L$22)</f>
        <v>1</v>
      </c>
      <c r="N64" s="3"/>
      <c r="O64" s="3">
        <f t="array" ref="O64:O68">MMULT(D64:H68,L64:L68)</f>
        <v>2.6911207180211667</v>
      </c>
      <c r="P64" s="9">
        <f>O64/L64</f>
        <v>5.276306652856972</v>
      </c>
    </row>
    <row r="65" spans="3:16" ht="15.75" x14ac:dyDescent="0.25">
      <c r="C65" s="16" t="s">
        <v>2</v>
      </c>
      <c r="D65" s="17">
        <f>1/E64</f>
        <v>0.33333333333333331</v>
      </c>
      <c r="E65" s="17">
        <v>1</v>
      </c>
      <c r="F65" s="24">
        <v>3</v>
      </c>
      <c r="G65" s="24">
        <v>5</v>
      </c>
      <c r="H65" s="24">
        <v>7</v>
      </c>
      <c r="I65" s="3"/>
      <c r="J65" s="3"/>
      <c r="K65" s="3">
        <f t="shared" si="20"/>
        <v>2.0361680046403983</v>
      </c>
      <c r="L65" s="18">
        <f t="shared" ref="L65:L68" si="21">K65/K$23</f>
        <v>0.26383377931428448</v>
      </c>
      <c r="M65" s="8">
        <f t="shared" ref="M65:M68" si="22">L65/MAX(L$18:L$22)</f>
        <v>0.51728185797178661</v>
      </c>
      <c r="N65" s="3"/>
      <c r="O65" s="3">
        <v>1.3711723513769849</v>
      </c>
      <c r="P65" s="9">
        <f t="shared" ref="P65:P68" si="23">O65/L65</f>
        <v>5.1971068865431933</v>
      </c>
    </row>
    <row r="66" spans="3:16" ht="15.75" x14ac:dyDescent="0.25">
      <c r="C66" s="16" t="s">
        <v>3</v>
      </c>
      <c r="D66" s="17">
        <f>1/F64</f>
        <v>0.2</v>
      </c>
      <c r="E66" s="17">
        <f>1/F65</f>
        <v>0.33333333333333331</v>
      </c>
      <c r="F66" s="17">
        <v>1</v>
      </c>
      <c r="G66" s="24">
        <v>3</v>
      </c>
      <c r="H66" s="24">
        <v>5</v>
      </c>
      <c r="I66" s="3"/>
      <c r="J66" s="3"/>
      <c r="K66" s="3">
        <f t="shared" si="20"/>
        <v>1</v>
      </c>
      <c r="L66" s="18">
        <f t="shared" si="21"/>
        <v>0.12957367894643812</v>
      </c>
      <c r="M66" s="8">
        <f t="shared" si="22"/>
        <v>0.25404674702328517</v>
      </c>
      <c r="N66" s="3"/>
      <c r="O66" s="3">
        <v>0.67502301049417723</v>
      </c>
      <c r="P66" s="9">
        <f t="shared" si="23"/>
        <v>5.2095689184931731</v>
      </c>
    </row>
    <row r="67" spans="3:16" ht="15.75" x14ac:dyDescent="0.25">
      <c r="C67" s="16" t="s">
        <v>9</v>
      </c>
      <c r="D67" s="17">
        <f>1/G64</f>
        <v>0.14285714285714285</v>
      </c>
      <c r="E67" s="17">
        <f>1/G65</f>
        <v>0.2</v>
      </c>
      <c r="F67" s="17">
        <f>1/G66</f>
        <v>0.33333333333333331</v>
      </c>
      <c r="G67" s="19">
        <v>1</v>
      </c>
      <c r="H67" s="24">
        <v>3</v>
      </c>
      <c r="K67" s="3">
        <f t="shared" si="20"/>
        <v>0.49111860991873663</v>
      </c>
      <c r="L67" s="18">
        <f t="shared" si="21"/>
        <v>6.3636045086231358E-2</v>
      </c>
      <c r="M67" s="8">
        <f t="shared" si="22"/>
        <v>0.12476708525245275</v>
      </c>
      <c r="O67" s="12">
        <v>0.33121001717552312</v>
      </c>
      <c r="P67" s="9">
        <f t="shared" si="23"/>
        <v>5.2047548952281693</v>
      </c>
    </row>
    <row r="68" spans="3:16" ht="15.75" x14ac:dyDescent="0.25">
      <c r="C68" s="16" t="s">
        <v>10</v>
      </c>
      <c r="D68" s="17">
        <f>1/H64</f>
        <v>0.1111111111111111</v>
      </c>
      <c r="E68" s="17">
        <f>1/H65</f>
        <v>0.14285714285714285</v>
      </c>
      <c r="F68" s="17">
        <f>1/H66</f>
        <v>0.2</v>
      </c>
      <c r="G68" s="17">
        <f>1/H67</f>
        <v>0.33333333333333331</v>
      </c>
      <c r="H68" s="19">
        <v>1</v>
      </c>
      <c r="K68" s="3">
        <f t="shared" si="20"/>
        <v>0.25404674702328517</v>
      </c>
      <c r="L68" s="18">
        <f t="shared" si="21"/>
        <v>3.2917771636182133E-2</v>
      </c>
      <c r="M68" s="8">
        <f t="shared" si="22"/>
        <v>6.4539749673113045E-2</v>
      </c>
      <c r="O68" s="12">
        <v>0.17440603180257241</v>
      </c>
      <c r="P68" s="9">
        <f t="shared" si="23"/>
        <v>5.2982332379653254</v>
      </c>
    </row>
    <row r="69" spans="3:16" ht="15.75" x14ac:dyDescent="0.25">
      <c r="E69" s="3" t="s">
        <v>5</v>
      </c>
      <c r="F69" s="4">
        <f>P69/P70</f>
        <v>5.2945115673519443E-2</v>
      </c>
      <c r="G69" s="3"/>
      <c r="H69" s="3"/>
      <c r="I69" s="3"/>
      <c r="J69" s="3"/>
      <c r="K69" s="3">
        <f>SUM(K64:K68)</f>
        <v>7.7176167886177724</v>
      </c>
      <c r="L69" s="10"/>
      <c r="M69" s="3"/>
      <c r="N69" s="3"/>
      <c r="O69" s="3" t="s">
        <v>6</v>
      </c>
      <c r="P69" s="4">
        <f>((AVERAGE(P64:P68)-5)/4)</f>
        <v>5.9298529554341783E-2</v>
      </c>
    </row>
    <row r="70" spans="3:16" ht="15.75" x14ac:dyDescent="0.25">
      <c r="E70" s="3"/>
      <c r="F70" s="3"/>
      <c r="G70" s="3"/>
      <c r="H70" s="3"/>
      <c r="I70" s="3"/>
      <c r="J70" s="3"/>
      <c r="K70" s="3"/>
      <c r="L70" s="10"/>
      <c r="M70" s="3"/>
      <c r="N70" s="3"/>
      <c r="O70" s="3" t="s">
        <v>7</v>
      </c>
      <c r="P70" s="4">
        <f>1.12</f>
        <v>1.1200000000000001</v>
      </c>
    </row>
    <row r="73" spans="3:16" ht="15.75" x14ac:dyDescent="0.25">
      <c r="C73" s="14" t="s">
        <v>16</v>
      </c>
      <c r="D73" s="15" t="s">
        <v>1</v>
      </c>
      <c r="E73" s="15" t="s">
        <v>2</v>
      </c>
      <c r="F73" s="15" t="s">
        <v>3</v>
      </c>
      <c r="G73" s="15" t="s">
        <v>9</v>
      </c>
      <c r="H73" s="15" t="s">
        <v>10</v>
      </c>
      <c r="I73" s="5"/>
      <c r="J73" s="5"/>
      <c r="K73" s="5"/>
      <c r="L73" s="6" t="s">
        <v>4</v>
      </c>
      <c r="M73" s="3"/>
      <c r="N73" s="3"/>
      <c r="O73" s="3"/>
      <c r="P73" s="3"/>
    </row>
    <row r="74" spans="3:16" ht="15.75" x14ac:dyDescent="0.25">
      <c r="C74" s="16" t="s">
        <v>1</v>
      </c>
      <c r="D74" s="17">
        <v>1</v>
      </c>
      <c r="E74" s="24">
        <v>3</v>
      </c>
      <c r="F74" s="24">
        <v>5</v>
      </c>
      <c r="G74" s="24">
        <v>7</v>
      </c>
      <c r="H74" s="24">
        <v>9</v>
      </c>
      <c r="I74" s="3"/>
      <c r="J74" s="3"/>
      <c r="K74" s="3">
        <f t="shared" ref="K74:K78" si="24">POWER(PRODUCT(D74:H74),1/(COUNT(D74:H74)))</f>
        <v>3.9362834270353519</v>
      </c>
      <c r="L74" s="18">
        <f>K74/K$23</f>
        <v>0.51003872501686387</v>
      </c>
      <c r="M74" s="8">
        <f>L74/MAX(L$18:L$22)</f>
        <v>1</v>
      </c>
      <c r="N74" s="3"/>
      <c r="O74" s="3">
        <f t="array" ref="O74:O78">MMULT(D74:H78,L74:L78)</f>
        <v>2.6911207180211667</v>
      </c>
      <c r="P74" s="9">
        <f>O74/L74</f>
        <v>5.276306652856972</v>
      </c>
    </row>
    <row r="75" spans="3:16" ht="15.75" x14ac:dyDescent="0.25">
      <c r="C75" s="16" t="s">
        <v>2</v>
      </c>
      <c r="D75" s="17">
        <f>1/E74</f>
        <v>0.33333333333333331</v>
      </c>
      <c r="E75" s="17">
        <v>1</v>
      </c>
      <c r="F75" s="24">
        <v>3</v>
      </c>
      <c r="G75" s="24">
        <v>5</v>
      </c>
      <c r="H75" s="24">
        <v>7</v>
      </c>
      <c r="I75" s="3"/>
      <c r="J75" s="3"/>
      <c r="K75" s="3">
        <f t="shared" si="24"/>
        <v>2.0361680046403983</v>
      </c>
      <c r="L75" s="18">
        <f t="shared" ref="L75:L78" si="25">K75/K$23</f>
        <v>0.26383377931428448</v>
      </c>
      <c r="M75" s="8">
        <f t="shared" ref="M75:M78" si="26">L75/MAX(L$18:L$22)</f>
        <v>0.51728185797178661</v>
      </c>
      <c r="N75" s="3"/>
      <c r="O75" s="3">
        <v>1.3711723513769849</v>
      </c>
      <c r="P75" s="9">
        <f t="shared" ref="P75:P78" si="27">O75/L75</f>
        <v>5.1971068865431933</v>
      </c>
    </row>
    <row r="76" spans="3:16" ht="15.75" x14ac:dyDescent="0.25">
      <c r="C76" s="16" t="s">
        <v>3</v>
      </c>
      <c r="D76" s="17">
        <f>1/F74</f>
        <v>0.2</v>
      </c>
      <c r="E76" s="17">
        <f>1/F75</f>
        <v>0.33333333333333331</v>
      </c>
      <c r="F76" s="17">
        <v>1</v>
      </c>
      <c r="G76" s="24">
        <v>3</v>
      </c>
      <c r="H76" s="24">
        <v>5</v>
      </c>
      <c r="I76" s="3"/>
      <c r="J76" s="3"/>
      <c r="K76" s="3">
        <f t="shared" si="24"/>
        <v>1</v>
      </c>
      <c r="L76" s="18">
        <f t="shared" si="25"/>
        <v>0.12957367894643812</v>
      </c>
      <c r="M76" s="8">
        <f t="shared" si="26"/>
        <v>0.25404674702328517</v>
      </c>
      <c r="N76" s="3"/>
      <c r="O76" s="3">
        <v>0.67502301049417723</v>
      </c>
      <c r="P76" s="9">
        <f t="shared" si="27"/>
        <v>5.2095689184931731</v>
      </c>
    </row>
    <row r="77" spans="3:16" ht="15.75" x14ac:dyDescent="0.25">
      <c r="C77" s="16" t="s">
        <v>9</v>
      </c>
      <c r="D77" s="17">
        <f>1/G74</f>
        <v>0.14285714285714285</v>
      </c>
      <c r="E77" s="17">
        <f>1/G75</f>
        <v>0.2</v>
      </c>
      <c r="F77" s="17">
        <f>1/G76</f>
        <v>0.33333333333333331</v>
      </c>
      <c r="G77" s="19">
        <v>1</v>
      </c>
      <c r="H77" s="24">
        <v>3</v>
      </c>
      <c r="K77" s="3">
        <f t="shared" si="24"/>
        <v>0.49111860991873663</v>
      </c>
      <c r="L77" s="18">
        <f t="shared" si="25"/>
        <v>6.3636045086231358E-2</v>
      </c>
      <c r="M77" s="8">
        <f t="shared" si="26"/>
        <v>0.12476708525245275</v>
      </c>
      <c r="O77" s="12">
        <v>0.33121001717552312</v>
      </c>
      <c r="P77" s="9">
        <f t="shared" si="27"/>
        <v>5.2047548952281693</v>
      </c>
    </row>
    <row r="78" spans="3:16" ht="15.75" x14ac:dyDescent="0.25">
      <c r="C78" s="16" t="s">
        <v>10</v>
      </c>
      <c r="D78" s="17">
        <f>1/H74</f>
        <v>0.1111111111111111</v>
      </c>
      <c r="E78" s="17">
        <f>1/H75</f>
        <v>0.14285714285714285</v>
      </c>
      <c r="F78" s="17">
        <f>1/H76</f>
        <v>0.2</v>
      </c>
      <c r="G78" s="17">
        <f>1/H77</f>
        <v>0.33333333333333331</v>
      </c>
      <c r="H78" s="19">
        <v>1</v>
      </c>
      <c r="K78" s="3">
        <f t="shared" si="24"/>
        <v>0.25404674702328517</v>
      </c>
      <c r="L78" s="18">
        <f t="shared" si="25"/>
        <v>3.2917771636182133E-2</v>
      </c>
      <c r="M78" s="8">
        <f t="shared" si="26"/>
        <v>6.4539749673113045E-2</v>
      </c>
      <c r="O78" s="12">
        <v>0.17440603180257241</v>
      </c>
      <c r="P78" s="9">
        <f t="shared" si="27"/>
        <v>5.2982332379653254</v>
      </c>
    </row>
    <row r="79" spans="3:16" ht="15.75" x14ac:dyDescent="0.25">
      <c r="E79" s="3" t="s">
        <v>5</v>
      </c>
      <c r="F79" s="4">
        <f>P79/P80</f>
        <v>5.2945115673519443E-2</v>
      </c>
      <c r="G79" s="3"/>
      <c r="H79" s="3"/>
      <c r="I79" s="3"/>
      <c r="J79" s="3"/>
      <c r="K79" s="3">
        <f>SUM(K74:K78)</f>
        <v>7.7176167886177724</v>
      </c>
      <c r="L79" s="10"/>
      <c r="M79" s="3"/>
      <c r="N79" s="3"/>
      <c r="O79" s="3" t="s">
        <v>6</v>
      </c>
      <c r="P79" s="4">
        <f>((AVERAGE(P74:P78)-5)/4)</f>
        <v>5.9298529554341783E-2</v>
      </c>
    </row>
    <row r="80" spans="3:16" ht="15.75" x14ac:dyDescent="0.25">
      <c r="E80" s="3"/>
      <c r="F80" s="3"/>
      <c r="G80" s="3"/>
      <c r="H80" s="3"/>
      <c r="I80" s="3"/>
      <c r="J80" s="3"/>
      <c r="K80" s="3"/>
      <c r="L80" s="10"/>
      <c r="M80" s="3"/>
      <c r="N80" s="3"/>
      <c r="O80" s="3" t="s">
        <v>7</v>
      </c>
      <c r="P80" s="4">
        <f>1.12</f>
        <v>1.1200000000000001</v>
      </c>
    </row>
    <row r="82" spans="3:16" ht="15.75" x14ac:dyDescent="0.25">
      <c r="C82" s="14" t="s">
        <v>17</v>
      </c>
      <c r="D82" s="15" t="s">
        <v>1</v>
      </c>
      <c r="E82" s="15" t="s">
        <v>2</v>
      </c>
      <c r="F82" s="15" t="s">
        <v>3</v>
      </c>
      <c r="G82" s="15" t="s">
        <v>9</v>
      </c>
      <c r="H82" s="15" t="s">
        <v>10</v>
      </c>
      <c r="I82" s="5"/>
      <c r="J82" s="5"/>
      <c r="K82" s="5"/>
      <c r="L82" s="6" t="s">
        <v>4</v>
      </c>
      <c r="M82" s="3"/>
      <c r="N82" s="3"/>
      <c r="O82" s="3"/>
      <c r="P82" s="3"/>
    </row>
    <row r="83" spans="3:16" ht="15.75" x14ac:dyDescent="0.25">
      <c r="C83" s="16" t="s">
        <v>1</v>
      </c>
      <c r="D83" s="17">
        <v>1</v>
      </c>
      <c r="E83" s="24">
        <v>3</v>
      </c>
      <c r="F83" s="24">
        <v>5</v>
      </c>
      <c r="G83" s="24">
        <v>7</v>
      </c>
      <c r="H83" s="24">
        <v>9</v>
      </c>
      <c r="I83" s="3"/>
      <c r="J83" s="3"/>
      <c r="K83" s="3">
        <f t="shared" ref="K83:K87" si="28">POWER(PRODUCT(D83:H83),1/(COUNT(D83:H83)))</f>
        <v>3.9362834270353519</v>
      </c>
      <c r="L83" s="18">
        <f>K83/K$23</f>
        <v>0.51003872501686387</v>
      </c>
      <c r="M83" s="8">
        <f>L83/MAX(L$18:L$22)</f>
        <v>1</v>
      </c>
      <c r="N83" s="3"/>
      <c r="O83" s="3">
        <f t="array" ref="O83:O87">MMULT(D83:H87,L83:L87)</f>
        <v>2.6911207180211667</v>
      </c>
      <c r="P83" s="9">
        <f>O83/L83</f>
        <v>5.276306652856972</v>
      </c>
    </row>
    <row r="84" spans="3:16" ht="15.75" x14ac:dyDescent="0.25">
      <c r="C84" s="16" t="s">
        <v>2</v>
      </c>
      <c r="D84" s="17">
        <f>1/E83</f>
        <v>0.33333333333333331</v>
      </c>
      <c r="E84" s="17">
        <v>1</v>
      </c>
      <c r="F84" s="24">
        <v>3</v>
      </c>
      <c r="G84" s="24">
        <v>5</v>
      </c>
      <c r="H84" s="24">
        <v>7</v>
      </c>
      <c r="I84" s="3"/>
      <c r="J84" s="3"/>
      <c r="K84" s="3">
        <f t="shared" si="28"/>
        <v>2.0361680046403983</v>
      </c>
      <c r="L84" s="18">
        <f t="shared" ref="L84:L87" si="29">K84/K$23</f>
        <v>0.26383377931428448</v>
      </c>
      <c r="M84" s="8">
        <f t="shared" ref="M84:M87" si="30">L84/MAX(L$18:L$22)</f>
        <v>0.51728185797178661</v>
      </c>
      <c r="N84" s="3"/>
      <c r="O84" s="3">
        <v>1.3711723513769849</v>
      </c>
      <c r="P84" s="9">
        <f t="shared" ref="P84:P87" si="31">O84/L84</f>
        <v>5.1971068865431933</v>
      </c>
    </row>
    <row r="85" spans="3:16" ht="15.75" x14ac:dyDescent="0.25">
      <c r="C85" s="16" t="s">
        <v>3</v>
      </c>
      <c r="D85" s="17">
        <f>1/F83</f>
        <v>0.2</v>
      </c>
      <c r="E85" s="17">
        <f>1/F84</f>
        <v>0.33333333333333331</v>
      </c>
      <c r="F85" s="17">
        <v>1</v>
      </c>
      <c r="G85" s="24">
        <v>3</v>
      </c>
      <c r="H85" s="24">
        <v>5</v>
      </c>
      <c r="I85" s="3"/>
      <c r="J85" s="3"/>
      <c r="K85" s="3">
        <f t="shared" si="28"/>
        <v>1</v>
      </c>
      <c r="L85" s="18">
        <f t="shared" si="29"/>
        <v>0.12957367894643812</v>
      </c>
      <c r="M85" s="8">
        <f t="shared" si="30"/>
        <v>0.25404674702328517</v>
      </c>
      <c r="N85" s="3"/>
      <c r="O85" s="3">
        <v>0.67502301049417723</v>
      </c>
      <c r="P85" s="9">
        <f t="shared" si="31"/>
        <v>5.2095689184931731</v>
      </c>
    </row>
    <row r="86" spans="3:16" ht="15.75" x14ac:dyDescent="0.25">
      <c r="C86" s="16" t="s">
        <v>9</v>
      </c>
      <c r="D86" s="17">
        <f>1/G83</f>
        <v>0.14285714285714285</v>
      </c>
      <c r="E86" s="17">
        <f>1/G84</f>
        <v>0.2</v>
      </c>
      <c r="F86" s="17">
        <f>1/G85</f>
        <v>0.33333333333333331</v>
      </c>
      <c r="G86" s="19">
        <v>1</v>
      </c>
      <c r="H86" s="24">
        <v>3</v>
      </c>
      <c r="K86" s="3">
        <f t="shared" si="28"/>
        <v>0.49111860991873663</v>
      </c>
      <c r="L86" s="18">
        <f t="shared" si="29"/>
        <v>6.3636045086231358E-2</v>
      </c>
      <c r="M86" s="8">
        <f t="shared" si="30"/>
        <v>0.12476708525245275</v>
      </c>
      <c r="O86" s="12">
        <v>0.33121001717552312</v>
      </c>
      <c r="P86" s="9">
        <f t="shared" si="31"/>
        <v>5.2047548952281693</v>
      </c>
    </row>
    <row r="87" spans="3:16" ht="15.75" x14ac:dyDescent="0.25">
      <c r="C87" s="16" t="s">
        <v>10</v>
      </c>
      <c r="D87" s="17">
        <f>1/H83</f>
        <v>0.1111111111111111</v>
      </c>
      <c r="E87" s="17">
        <f>1/H84</f>
        <v>0.14285714285714285</v>
      </c>
      <c r="F87" s="17">
        <f>1/H85</f>
        <v>0.2</v>
      </c>
      <c r="G87" s="17">
        <f>1/H86</f>
        <v>0.33333333333333331</v>
      </c>
      <c r="H87" s="19">
        <v>1</v>
      </c>
      <c r="K87" s="3">
        <f t="shared" si="28"/>
        <v>0.25404674702328517</v>
      </c>
      <c r="L87" s="18">
        <f t="shared" si="29"/>
        <v>3.2917771636182133E-2</v>
      </c>
      <c r="M87" s="8">
        <f t="shared" si="30"/>
        <v>6.4539749673113045E-2</v>
      </c>
      <c r="O87" s="12">
        <v>0.17440603180257241</v>
      </c>
      <c r="P87" s="9">
        <f t="shared" si="31"/>
        <v>5.2982332379653254</v>
      </c>
    </row>
    <row r="88" spans="3:16" ht="15.75" x14ac:dyDescent="0.25">
      <c r="E88" s="3" t="s">
        <v>5</v>
      </c>
      <c r="F88" s="4">
        <f>P88/P89</f>
        <v>5.2945115673519443E-2</v>
      </c>
      <c r="G88" s="3"/>
      <c r="H88" s="3"/>
      <c r="I88" s="3"/>
      <c r="J88" s="3"/>
      <c r="K88" s="3">
        <f>SUM(K83:K87)</f>
        <v>7.7176167886177724</v>
      </c>
      <c r="L88" s="10"/>
      <c r="M88" s="3"/>
      <c r="N88" s="3"/>
      <c r="O88" s="3" t="s">
        <v>6</v>
      </c>
      <c r="P88" s="4">
        <f>((AVERAGE(P83:P87)-5)/4)</f>
        <v>5.9298529554341783E-2</v>
      </c>
    </row>
    <row r="89" spans="3:16" ht="15.75" x14ac:dyDescent="0.25">
      <c r="E89" s="3"/>
      <c r="F89" s="3"/>
      <c r="G89" s="3"/>
      <c r="H89" s="3"/>
      <c r="I89" s="3"/>
      <c r="J89" s="3"/>
      <c r="K89" s="3"/>
      <c r="L89" s="10"/>
      <c r="M89" s="3"/>
      <c r="N89" s="3"/>
      <c r="O89" s="3" t="s">
        <v>7</v>
      </c>
      <c r="P89" s="4">
        <f>1.12</f>
        <v>1.1200000000000001</v>
      </c>
    </row>
    <row r="91" spans="3:16" ht="15.75" x14ac:dyDescent="0.25">
      <c r="C91" s="14" t="s">
        <v>18</v>
      </c>
      <c r="D91" s="15" t="s">
        <v>1</v>
      </c>
      <c r="E91" s="15" t="s">
        <v>2</v>
      </c>
      <c r="F91" s="15" t="s">
        <v>3</v>
      </c>
      <c r="G91" s="15" t="s">
        <v>9</v>
      </c>
      <c r="H91" s="15" t="s">
        <v>10</v>
      </c>
      <c r="I91" s="5"/>
      <c r="J91" s="5"/>
      <c r="K91" s="5"/>
      <c r="L91" s="6" t="s">
        <v>4</v>
      </c>
      <c r="M91" s="3"/>
      <c r="N91" s="3"/>
      <c r="O91" s="3"/>
      <c r="P91" s="3"/>
    </row>
    <row r="92" spans="3:16" ht="15.75" x14ac:dyDescent="0.25">
      <c r="C92" s="16" t="s">
        <v>1</v>
      </c>
      <c r="D92" s="17">
        <v>1</v>
      </c>
      <c r="E92" s="24">
        <v>3</v>
      </c>
      <c r="F92" s="24">
        <v>5</v>
      </c>
      <c r="G92" s="24">
        <v>7</v>
      </c>
      <c r="H92" s="24">
        <v>9</v>
      </c>
      <c r="I92" s="3"/>
      <c r="J92" s="3"/>
      <c r="K92" s="3">
        <f t="shared" ref="K92:K96" si="32">POWER(PRODUCT(D92:H92),1/(COUNT(D92:H92)))</f>
        <v>3.9362834270353519</v>
      </c>
      <c r="L92" s="18">
        <f>K92/K$23</f>
        <v>0.51003872501686387</v>
      </c>
      <c r="M92" s="8">
        <f>L92/MAX(L$18:L$22)</f>
        <v>1</v>
      </c>
      <c r="N92" s="3"/>
      <c r="O92" s="3">
        <f t="array" ref="O92:O96">MMULT(D92:H96,L92:L96)</f>
        <v>2.6911207180211667</v>
      </c>
      <c r="P92" s="9">
        <f>O92/L92</f>
        <v>5.276306652856972</v>
      </c>
    </row>
    <row r="93" spans="3:16" ht="15.75" x14ac:dyDescent="0.25">
      <c r="C93" s="16" t="s">
        <v>2</v>
      </c>
      <c r="D93" s="17">
        <f>1/E92</f>
        <v>0.33333333333333331</v>
      </c>
      <c r="E93" s="17">
        <v>1</v>
      </c>
      <c r="F93" s="24">
        <v>3</v>
      </c>
      <c r="G93" s="24">
        <v>5</v>
      </c>
      <c r="H93" s="24">
        <v>7</v>
      </c>
      <c r="I93" s="3"/>
      <c r="J93" s="3"/>
      <c r="K93" s="3">
        <f t="shared" si="32"/>
        <v>2.0361680046403983</v>
      </c>
      <c r="L93" s="18">
        <f t="shared" ref="L93:L96" si="33">K93/K$23</f>
        <v>0.26383377931428448</v>
      </c>
      <c r="M93" s="8">
        <f t="shared" ref="M93:M96" si="34">L93/MAX(L$18:L$22)</f>
        <v>0.51728185797178661</v>
      </c>
      <c r="N93" s="3"/>
      <c r="O93" s="3">
        <v>1.3711723513769849</v>
      </c>
      <c r="P93" s="9">
        <f t="shared" ref="P93:P96" si="35">O93/L93</f>
        <v>5.1971068865431933</v>
      </c>
    </row>
    <row r="94" spans="3:16" ht="15.75" x14ac:dyDescent="0.25">
      <c r="C94" s="16" t="s">
        <v>3</v>
      </c>
      <c r="D94" s="17">
        <f>1/F92</f>
        <v>0.2</v>
      </c>
      <c r="E94" s="17">
        <f>1/F93</f>
        <v>0.33333333333333331</v>
      </c>
      <c r="F94" s="17">
        <v>1</v>
      </c>
      <c r="G94" s="24">
        <v>3</v>
      </c>
      <c r="H94" s="24">
        <v>5</v>
      </c>
      <c r="I94" s="3"/>
      <c r="J94" s="3"/>
      <c r="K94" s="3">
        <f t="shared" si="32"/>
        <v>1</v>
      </c>
      <c r="L94" s="18">
        <f t="shared" si="33"/>
        <v>0.12957367894643812</v>
      </c>
      <c r="M94" s="8">
        <f t="shared" si="34"/>
        <v>0.25404674702328517</v>
      </c>
      <c r="N94" s="3"/>
      <c r="O94" s="3">
        <v>0.67502301049417723</v>
      </c>
      <c r="P94" s="9">
        <f t="shared" si="35"/>
        <v>5.2095689184931731</v>
      </c>
    </row>
    <row r="95" spans="3:16" ht="15.75" x14ac:dyDescent="0.25">
      <c r="C95" s="16" t="s">
        <v>9</v>
      </c>
      <c r="D95" s="17">
        <f>1/G92</f>
        <v>0.14285714285714285</v>
      </c>
      <c r="E95" s="17">
        <f>1/G93</f>
        <v>0.2</v>
      </c>
      <c r="F95" s="17">
        <f>1/G94</f>
        <v>0.33333333333333331</v>
      </c>
      <c r="G95" s="19">
        <v>1</v>
      </c>
      <c r="H95" s="24">
        <v>3</v>
      </c>
      <c r="K95" s="3">
        <f t="shared" si="32"/>
        <v>0.49111860991873663</v>
      </c>
      <c r="L95" s="18">
        <f t="shared" si="33"/>
        <v>6.3636045086231358E-2</v>
      </c>
      <c r="M95" s="8">
        <f t="shared" si="34"/>
        <v>0.12476708525245275</v>
      </c>
      <c r="O95" s="12">
        <v>0.33121001717552312</v>
      </c>
      <c r="P95" s="9">
        <f t="shared" si="35"/>
        <v>5.2047548952281693</v>
      </c>
    </row>
    <row r="96" spans="3:16" ht="15.75" x14ac:dyDescent="0.25">
      <c r="C96" s="16" t="s">
        <v>10</v>
      </c>
      <c r="D96" s="17">
        <f>1/H92</f>
        <v>0.1111111111111111</v>
      </c>
      <c r="E96" s="17">
        <f>1/H93</f>
        <v>0.14285714285714285</v>
      </c>
      <c r="F96" s="17">
        <f>1/H94</f>
        <v>0.2</v>
      </c>
      <c r="G96" s="17">
        <f>1/H95</f>
        <v>0.33333333333333331</v>
      </c>
      <c r="H96" s="19">
        <v>1</v>
      </c>
      <c r="K96" s="3">
        <f t="shared" si="32"/>
        <v>0.25404674702328517</v>
      </c>
      <c r="L96" s="18">
        <f t="shared" si="33"/>
        <v>3.2917771636182133E-2</v>
      </c>
      <c r="M96" s="8">
        <f t="shared" si="34"/>
        <v>6.4539749673113045E-2</v>
      </c>
      <c r="O96" s="12">
        <v>0.17440603180257241</v>
      </c>
      <c r="P96" s="9">
        <f t="shared" si="35"/>
        <v>5.2982332379653254</v>
      </c>
    </row>
    <row r="97" spans="3:16" ht="15.75" x14ac:dyDescent="0.25">
      <c r="E97" s="3" t="s">
        <v>5</v>
      </c>
      <c r="F97" s="4">
        <f>P97/P98</f>
        <v>5.2945115673519443E-2</v>
      </c>
      <c r="G97" s="3"/>
      <c r="H97" s="3"/>
      <c r="I97" s="3"/>
      <c r="J97" s="3"/>
      <c r="K97" s="3">
        <f>SUM(K92:K96)</f>
        <v>7.7176167886177724</v>
      </c>
      <c r="L97" s="10"/>
      <c r="M97" s="3"/>
      <c r="N97" s="3"/>
      <c r="O97" s="3" t="s">
        <v>6</v>
      </c>
      <c r="P97" s="4">
        <f>((AVERAGE(P92:P96)-5)/4)</f>
        <v>5.9298529554341783E-2</v>
      </c>
    </row>
    <row r="98" spans="3:16" ht="15.75" x14ac:dyDescent="0.25">
      <c r="E98" s="3"/>
      <c r="F98" s="3"/>
      <c r="G98" s="3"/>
      <c r="H98" s="3"/>
      <c r="I98" s="3"/>
      <c r="J98" s="3"/>
      <c r="K98" s="3"/>
      <c r="L98" s="10"/>
      <c r="M98" s="3"/>
      <c r="N98" s="3"/>
      <c r="O98" s="3" t="s">
        <v>7</v>
      </c>
      <c r="P98" s="4">
        <f>1.12</f>
        <v>1.1200000000000001</v>
      </c>
    </row>
    <row r="106" spans="3:16" x14ac:dyDescent="0.25">
      <c r="C106" s="12" t="s">
        <v>19</v>
      </c>
    </row>
    <row r="108" spans="3:16" x14ac:dyDescent="0.25">
      <c r="C108" s="20">
        <f>L6</f>
        <v>0.45454545454545453</v>
      </c>
    </row>
    <row r="109" spans="3:16" x14ac:dyDescent="0.25">
      <c r="C109" s="20">
        <f>L7</f>
        <v>0.45454545454545453</v>
      </c>
    </row>
    <row r="110" spans="3:16" x14ac:dyDescent="0.25">
      <c r="C110" s="20">
        <f>L8</f>
        <v>9.0909090909090925E-2</v>
      </c>
    </row>
    <row r="113" spans="3:14" x14ac:dyDescent="0.25">
      <c r="C113" s="12">
        <v>1</v>
      </c>
      <c r="H113" s="12">
        <v>2</v>
      </c>
      <c r="L113" s="12">
        <v>3</v>
      </c>
    </row>
    <row r="115" spans="3:14" x14ac:dyDescent="0.25">
      <c r="C115" s="20">
        <f>L18</f>
        <v>0.51003872501686387</v>
      </c>
      <c r="D115" s="21">
        <f>L27</f>
        <v>0.51003872501686387</v>
      </c>
      <c r="E115" s="20">
        <f>L36</f>
        <v>0.51003872501686387</v>
      </c>
      <c r="H115" s="20">
        <f>L46</f>
        <v>0.51003872501686387</v>
      </c>
      <c r="I115" s="20">
        <f>L55</f>
        <v>0.51003872501686387</v>
      </c>
      <c r="J115" s="20">
        <f>L64</f>
        <v>0.51003872501686387</v>
      </c>
      <c r="L115" s="20">
        <f>L74</f>
        <v>0.51003872501686387</v>
      </c>
      <c r="M115" s="20">
        <f>L83</f>
        <v>0.51003872501686387</v>
      </c>
      <c r="N115" s="20">
        <f>L92</f>
        <v>0.51003872501686387</v>
      </c>
    </row>
    <row r="116" spans="3:14" x14ac:dyDescent="0.25">
      <c r="C116" s="20">
        <f t="shared" ref="C116:C119" si="36">L19</f>
        <v>0.26383377931428448</v>
      </c>
      <c r="D116" s="21">
        <f t="shared" ref="D116:D119" si="37">L28</f>
        <v>0.26383377931428448</v>
      </c>
      <c r="E116" s="20">
        <f t="shared" ref="E116:E119" si="38">L37</f>
        <v>0.26383377931428448</v>
      </c>
      <c r="H116" s="20">
        <f t="shared" ref="H116:H119" si="39">L47</f>
        <v>0.26383377931428448</v>
      </c>
      <c r="I116" s="20">
        <f t="shared" ref="I116:I119" si="40">L56</f>
        <v>0.26383377931428448</v>
      </c>
      <c r="J116" s="20">
        <f t="shared" ref="J116:J119" si="41">L65</f>
        <v>0.26383377931428448</v>
      </c>
      <c r="L116" s="20">
        <f t="shared" ref="L116:L119" si="42">L75</f>
        <v>0.26383377931428448</v>
      </c>
      <c r="M116" s="20">
        <f t="shared" ref="M116:M119" si="43">L84</f>
        <v>0.26383377931428448</v>
      </c>
      <c r="N116" s="20">
        <f t="shared" ref="N116:N119" si="44">L93</f>
        <v>0.26383377931428448</v>
      </c>
    </row>
    <row r="117" spans="3:14" x14ac:dyDescent="0.25">
      <c r="C117" s="20">
        <f t="shared" si="36"/>
        <v>0.12957367894643812</v>
      </c>
      <c r="D117" s="21">
        <f t="shared" si="37"/>
        <v>0.12957367894643812</v>
      </c>
      <c r="E117" s="20">
        <f t="shared" si="38"/>
        <v>0.12957367894643812</v>
      </c>
      <c r="H117" s="20">
        <f t="shared" si="39"/>
        <v>0.12957367894643812</v>
      </c>
      <c r="I117" s="20">
        <f t="shared" si="40"/>
        <v>0.12957367894643812</v>
      </c>
      <c r="J117" s="20">
        <f t="shared" si="41"/>
        <v>0.12957367894643812</v>
      </c>
      <c r="L117" s="20">
        <f t="shared" si="42"/>
        <v>0.12957367894643812</v>
      </c>
      <c r="M117" s="20">
        <f t="shared" si="43"/>
        <v>0.12957367894643812</v>
      </c>
      <c r="N117" s="20">
        <f t="shared" si="44"/>
        <v>0.12957367894643812</v>
      </c>
    </row>
    <row r="118" spans="3:14" x14ac:dyDescent="0.25">
      <c r="C118" s="20">
        <f t="shared" si="36"/>
        <v>6.3636045086231358E-2</v>
      </c>
      <c r="D118" s="21">
        <f t="shared" si="37"/>
        <v>6.3636045086231358E-2</v>
      </c>
      <c r="E118" s="20">
        <f t="shared" si="38"/>
        <v>6.3636045086231358E-2</v>
      </c>
      <c r="H118" s="20">
        <f t="shared" si="39"/>
        <v>6.3636045086231358E-2</v>
      </c>
      <c r="I118" s="20">
        <f t="shared" si="40"/>
        <v>6.3636045086231358E-2</v>
      </c>
      <c r="J118" s="20">
        <f t="shared" si="41"/>
        <v>6.3636045086231358E-2</v>
      </c>
      <c r="L118" s="20">
        <f t="shared" si="42"/>
        <v>6.3636045086231358E-2</v>
      </c>
      <c r="M118" s="20">
        <f t="shared" si="43"/>
        <v>6.3636045086231358E-2</v>
      </c>
      <c r="N118" s="20">
        <f t="shared" si="44"/>
        <v>6.3636045086231358E-2</v>
      </c>
    </row>
    <row r="119" spans="3:14" x14ac:dyDescent="0.25">
      <c r="C119" s="20">
        <f t="shared" si="36"/>
        <v>3.2917771636182133E-2</v>
      </c>
      <c r="D119" s="21">
        <f t="shared" si="37"/>
        <v>3.2917771636182133E-2</v>
      </c>
      <c r="E119" s="20">
        <f t="shared" si="38"/>
        <v>3.2917771636182133E-2</v>
      </c>
      <c r="H119" s="20">
        <f t="shared" si="39"/>
        <v>3.2917771636182133E-2</v>
      </c>
      <c r="I119" s="20">
        <f t="shared" si="40"/>
        <v>3.2917771636182133E-2</v>
      </c>
      <c r="J119" s="20">
        <f t="shared" si="41"/>
        <v>3.2917771636182133E-2</v>
      </c>
      <c r="L119" s="20">
        <f t="shared" si="42"/>
        <v>3.2917771636182133E-2</v>
      </c>
      <c r="M119" s="20">
        <f t="shared" si="43"/>
        <v>3.2917771636182133E-2</v>
      </c>
      <c r="N119" s="20">
        <f t="shared" si="44"/>
        <v>3.2917771636182133E-2</v>
      </c>
    </row>
    <row r="121" spans="3:14" x14ac:dyDescent="0.25">
      <c r="C121" s="20">
        <f>$C$108*C115</f>
        <v>0.23183578409857447</v>
      </c>
      <c r="D121" s="20">
        <f t="shared" ref="D121:E121" si="45">$C$108*D115</f>
        <v>0.23183578409857447</v>
      </c>
      <c r="E121" s="20">
        <f t="shared" si="45"/>
        <v>0.23183578409857447</v>
      </c>
      <c r="H121" s="20">
        <f>$C$109*H115</f>
        <v>0.23183578409857447</v>
      </c>
      <c r="I121" s="20">
        <f t="shared" ref="I121:J121" si="46">$C$109*I115</f>
        <v>0.23183578409857447</v>
      </c>
      <c r="J121" s="20">
        <f t="shared" si="46"/>
        <v>0.23183578409857447</v>
      </c>
      <c r="L121" s="20">
        <f>$C$110*L115</f>
        <v>4.6367156819714907E-2</v>
      </c>
      <c r="M121" s="20">
        <f t="shared" ref="M121:N121" si="47">$C$110*M115</f>
        <v>4.6367156819714907E-2</v>
      </c>
      <c r="N121" s="20">
        <f t="shared" si="47"/>
        <v>4.6367156819714907E-2</v>
      </c>
    </row>
    <row r="122" spans="3:14" x14ac:dyDescent="0.25">
      <c r="C122" s="20">
        <f t="shared" ref="C122:E122" si="48">$C$108*C116</f>
        <v>0.11992444514285658</v>
      </c>
      <c r="D122" s="20">
        <f t="shared" si="48"/>
        <v>0.11992444514285658</v>
      </c>
      <c r="E122" s="20">
        <f t="shared" si="48"/>
        <v>0.11992444514285658</v>
      </c>
      <c r="H122" s="20">
        <f t="shared" ref="H122:J122" si="49">$C$109*H116</f>
        <v>0.11992444514285658</v>
      </c>
      <c r="I122" s="20">
        <f t="shared" si="49"/>
        <v>0.11992444514285658</v>
      </c>
      <c r="J122" s="20">
        <f t="shared" si="49"/>
        <v>0.11992444514285658</v>
      </c>
      <c r="L122" s="20">
        <f t="shared" ref="L122:N125" si="50">$C$110*L116</f>
        <v>2.3984889028571321E-2</v>
      </c>
      <c r="M122" s="20">
        <f t="shared" si="50"/>
        <v>2.3984889028571321E-2</v>
      </c>
      <c r="N122" s="20">
        <f t="shared" si="50"/>
        <v>2.3984889028571321E-2</v>
      </c>
    </row>
    <row r="123" spans="3:14" x14ac:dyDescent="0.25">
      <c r="C123" s="20">
        <f t="shared" ref="C123:E123" si="51">$C$108*C117</f>
        <v>5.8897126793835505E-2</v>
      </c>
      <c r="D123" s="20">
        <f t="shared" si="51"/>
        <v>5.8897126793835505E-2</v>
      </c>
      <c r="E123" s="20">
        <f t="shared" si="51"/>
        <v>5.8897126793835505E-2</v>
      </c>
      <c r="H123" s="20">
        <f t="shared" ref="H123:J123" si="52">$C$109*H117</f>
        <v>5.8897126793835505E-2</v>
      </c>
      <c r="I123" s="20">
        <f t="shared" si="52"/>
        <v>5.8897126793835505E-2</v>
      </c>
      <c r="J123" s="20">
        <f t="shared" si="52"/>
        <v>5.8897126793835505E-2</v>
      </c>
      <c r="L123" s="20">
        <f t="shared" si="50"/>
        <v>1.1779425358767104E-2</v>
      </c>
      <c r="M123" s="20">
        <f t="shared" si="50"/>
        <v>1.1779425358767104E-2</v>
      </c>
      <c r="N123" s="20">
        <f t="shared" si="50"/>
        <v>1.1779425358767104E-2</v>
      </c>
    </row>
    <row r="124" spans="3:14" x14ac:dyDescent="0.25">
      <c r="C124" s="20">
        <f t="shared" ref="C124:E125" si="53">$C$108*C118</f>
        <v>2.8925475039196069E-2</v>
      </c>
      <c r="D124" s="20">
        <f t="shared" si="53"/>
        <v>2.8925475039196069E-2</v>
      </c>
      <c r="E124" s="20">
        <f t="shared" si="53"/>
        <v>2.8925475039196069E-2</v>
      </c>
      <c r="H124" s="20">
        <f t="shared" ref="H124:J124" si="54">$C$109*H118</f>
        <v>2.8925475039196069E-2</v>
      </c>
      <c r="I124" s="20">
        <f t="shared" si="54"/>
        <v>2.8925475039196069E-2</v>
      </c>
      <c r="J124" s="20">
        <f t="shared" si="54"/>
        <v>2.8925475039196069E-2</v>
      </c>
      <c r="L124" s="20">
        <f t="shared" si="50"/>
        <v>5.785095007839215E-3</v>
      </c>
      <c r="M124" s="20">
        <f t="shared" si="50"/>
        <v>5.785095007839215E-3</v>
      </c>
      <c r="N124" s="20">
        <f t="shared" si="50"/>
        <v>5.785095007839215E-3</v>
      </c>
    </row>
    <row r="125" spans="3:14" x14ac:dyDescent="0.25">
      <c r="C125" s="20">
        <f>$C$108*C119</f>
        <v>1.4962623470991879E-2</v>
      </c>
      <c r="D125" s="20">
        <f t="shared" si="53"/>
        <v>1.4962623470991879E-2</v>
      </c>
      <c r="E125" s="20">
        <f t="shared" si="53"/>
        <v>1.4962623470991879E-2</v>
      </c>
      <c r="H125" s="20">
        <f t="shared" ref="H125:J125" si="55">$C$109*H119</f>
        <v>1.4962623470991879E-2</v>
      </c>
      <c r="I125" s="20">
        <f t="shared" si="55"/>
        <v>1.4962623470991879E-2</v>
      </c>
      <c r="J125" s="20">
        <f t="shared" si="55"/>
        <v>1.4962623470991879E-2</v>
      </c>
      <c r="L125" s="20">
        <f t="shared" si="50"/>
        <v>2.9925246941983762E-3</v>
      </c>
      <c r="M125" s="20">
        <f t="shared" si="50"/>
        <v>2.9925246941983762E-3</v>
      </c>
      <c r="N125" s="20">
        <f t="shared" si="50"/>
        <v>2.9925246941983762E-3</v>
      </c>
    </row>
    <row r="127" spans="3:14" x14ac:dyDescent="0.25">
      <c r="C127" s="12" t="s">
        <v>20</v>
      </c>
    </row>
    <row r="129" spans="3:16" x14ac:dyDescent="0.25"/>
    <row r="130" spans="3:16" ht="15.75" x14ac:dyDescent="0.25">
      <c r="C130" s="22">
        <v>5</v>
      </c>
      <c r="D130" s="22">
        <v>3</v>
      </c>
      <c r="E130" s="22">
        <v>1</v>
      </c>
      <c r="H130" s="22">
        <v>0.33333333333333331</v>
      </c>
      <c r="I130" s="22">
        <v>3</v>
      </c>
      <c r="J130" s="22">
        <v>0.2</v>
      </c>
      <c r="L130" s="22">
        <v>5</v>
      </c>
      <c r="M130" s="22">
        <v>3</v>
      </c>
      <c r="N130" s="22">
        <v>1</v>
      </c>
    </row>
    <row r="131" spans="3:16" x14ac:dyDescent="0.25">
      <c r="C131" s="20">
        <f>C121</f>
        <v>0.23183578409857447</v>
      </c>
      <c r="D131" s="20">
        <f>D122</f>
        <v>0.11992444514285658</v>
      </c>
      <c r="E131" s="20">
        <f>E123</f>
        <v>5.8897126793835505E-2</v>
      </c>
      <c r="H131" s="20">
        <f>H124</f>
        <v>2.8925475039196069E-2</v>
      </c>
      <c r="I131" s="20">
        <f>I122</f>
        <v>0.11992444514285658</v>
      </c>
      <c r="J131" s="20">
        <f>J125</f>
        <v>1.4962623470991879E-2</v>
      </c>
      <c r="L131" s="20">
        <f>L121</f>
        <v>4.6367156819714907E-2</v>
      </c>
      <c r="M131" s="20">
        <f>M122</f>
        <v>2.3984889028571321E-2</v>
      </c>
      <c r="N131" s="20">
        <f>N123</f>
        <v>1.1779425358767104E-2</v>
      </c>
      <c r="P131" s="20">
        <f>SUM(C131:N131)</f>
        <v>0.65660137089536441</v>
      </c>
    </row>
    <row r="133" spans="3:16" ht="15.75" x14ac:dyDescent="0.25">
      <c r="C133" s="22">
        <v>1</v>
      </c>
      <c r="D133" s="22">
        <v>0.33333333333333331</v>
      </c>
      <c r="E133" s="22">
        <v>1</v>
      </c>
      <c r="H133" s="22">
        <v>3</v>
      </c>
      <c r="I133" s="22">
        <v>3</v>
      </c>
      <c r="J133" s="22">
        <v>3</v>
      </c>
      <c r="L133" s="22">
        <v>1</v>
      </c>
      <c r="M133" s="22">
        <v>0.33333333333333331</v>
      </c>
      <c r="N133" s="22">
        <v>5</v>
      </c>
    </row>
    <row r="134" spans="3:16" x14ac:dyDescent="0.25">
      <c r="C134" s="20">
        <f>C123</f>
        <v>5.8897126793835505E-2</v>
      </c>
      <c r="D134" s="20">
        <f>D125</f>
        <v>1.4962623470991879E-2</v>
      </c>
      <c r="E134" s="20">
        <f>E123</f>
        <v>5.8897126793835505E-2</v>
      </c>
      <c r="H134" s="20">
        <f>H122</f>
        <v>0.11992444514285658</v>
      </c>
      <c r="I134" s="20">
        <f>I122</f>
        <v>0.11992444514285658</v>
      </c>
      <c r="J134" s="20">
        <f>J122</f>
        <v>0.11992444514285658</v>
      </c>
      <c r="L134" s="20">
        <f>L123</f>
        <v>1.1779425358767104E-2</v>
      </c>
      <c r="M134" s="20">
        <f>M124</f>
        <v>5.785095007839215E-3</v>
      </c>
      <c r="N134" s="20">
        <f>N121</f>
        <v>4.6367156819714907E-2</v>
      </c>
      <c r="P134" s="20">
        <f>SUM(C134:N134)</f>
        <v>0.55646188967355392</v>
      </c>
    </row>
    <row r="136" spans="3:16" x14ac:dyDescent="0.25">
      <c r="F136" s="20">
        <f>SUM(C131:E131)/SUM(C121:E121)</f>
        <v>0.59044286833169057</v>
      </c>
      <c r="K136" s="20">
        <f>SUM(H131:J131)/SUM(H121:J121)</f>
        <v>0.23552956429911751</v>
      </c>
      <c r="O136" s="20">
        <f>SUM(L131:N131)/SUM(L121:N121)</f>
        <v>0.59044286833169057</v>
      </c>
    </row>
    <row r="137" spans="3:16" x14ac:dyDescent="0.25">
      <c r="F137" s="20">
        <f>SUM(C134:E134)/SUM(C121:E121)</f>
        <v>0.19087774790656115</v>
      </c>
      <c r="K137" s="20">
        <f>SUM(H134:J134)/SUM(H121:J121)</f>
        <v>0.51728185797178661</v>
      </c>
      <c r="O137" s="20">
        <f>SUM(L134:N134)/SUM(L121:N121)</f>
        <v>0.45960461075857928</v>
      </c>
    </row>
  </sheetData>
  <sheetProtection algorithmName="SHA-512" hashValue="Tm1V3f4GvuSgIQA/2hDmg08n7C/C2WNjEVxyKBC4ZiF24xdBOJ/pMNL4jDRcaxtzn1vQWKeWI5Zkw4IEfxFVtQ==" saltValue="uQXqWjoDwBBZqCN9ra2pcQ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Orestis Schinas</dc:creator>
  <cp:keywords/>
  <dc:description/>
  <cp:lastModifiedBy>Authors</cp:lastModifiedBy>
  <cp:revision/>
  <dcterms:created xsi:type="dcterms:W3CDTF">2020-11-08T16:23:59Z</dcterms:created>
  <dcterms:modified xsi:type="dcterms:W3CDTF">2021-12-17T12:36:41Z</dcterms:modified>
  <cp:category/>
  <cp:contentStatus/>
</cp:coreProperties>
</file>