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apa\Downloads\"/>
    </mc:Choice>
  </mc:AlternateContent>
  <xr:revisionPtr revIDLastSave="0" documentId="8_{06632F1C-581D-4F1D-A603-4D3CC6472977}" xr6:coauthVersionLast="47" xr6:coauthVersionMax="47" xr10:uidLastSave="{00000000-0000-0000-0000-000000000000}"/>
  <bookViews>
    <workbookView xWindow="-28920" yWindow="-120" windowWidth="29040" windowHeight="15840" xr2:uid="{033E58BF-9AAA-AF49-928E-8EC71B4A6B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1" i="1" l="1"/>
  <c r="T20" i="1"/>
  <c r="T19" i="1"/>
  <c r="T18" i="1"/>
  <c r="T17" i="1"/>
  <c r="T15" i="1"/>
  <c r="T14" i="1"/>
  <c r="T13" i="1"/>
  <c r="T12" i="1"/>
  <c r="T25" i="1"/>
  <c r="V34" i="1"/>
  <c r="V33" i="1"/>
  <c r="V32" i="1"/>
  <c r="V31" i="1"/>
  <c r="V36" i="1"/>
  <c r="G65" i="1"/>
  <c r="F65" i="1"/>
  <c r="J65" i="1" s="1"/>
  <c r="F64" i="1"/>
  <c r="J64" i="1" s="1"/>
  <c r="J63" i="1"/>
  <c r="H62" i="1"/>
  <c r="G62" i="1"/>
  <c r="F62" i="1"/>
  <c r="G51" i="1"/>
  <c r="F51" i="1"/>
  <c r="F50" i="1"/>
  <c r="J50" i="1" s="1"/>
  <c r="J49" i="1"/>
  <c r="H48" i="1"/>
  <c r="G48" i="1"/>
  <c r="F48" i="1"/>
  <c r="H40" i="1"/>
  <c r="G40" i="1"/>
  <c r="F40" i="1"/>
  <c r="E40" i="1"/>
  <c r="G39" i="1"/>
  <c r="F39" i="1"/>
  <c r="E39" i="1"/>
  <c r="F38" i="1"/>
  <c r="E38" i="1"/>
  <c r="K38" i="1" s="1"/>
  <c r="E37" i="1"/>
  <c r="K37" i="1" s="1"/>
  <c r="K36" i="1"/>
  <c r="I35" i="1"/>
  <c r="H35" i="1"/>
  <c r="G35" i="1"/>
  <c r="F35" i="1"/>
  <c r="E35" i="1"/>
  <c r="G26" i="1"/>
  <c r="F26" i="1"/>
  <c r="E26" i="1"/>
  <c r="F25" i="1"/>
  <c r="E25" i="1"/>
  <c r="E24" i="1"/>
  <c r="J24" i="1" s="1"/>
  <c r="J23" i="1"/>
  <c r="H22" i="1"/>
  <c r="G22" i="1"/>
  <c r="F22" i="1"/>
  <c r="E22" i="1"/>
  <c r="G9" i="1"/>
  <c r="F9" i="1"/>
  <c r="E9" i="1"/>
  <c r="J9" i="1" s="1"/>
  <c r="F8" i="1"/>
  <c r="E8" i="1"/>
  <c r="J8" i="1" s="1"/>
  <c r="E7" i="1"/>
  <c r="J7" i="1" s="1"/>
  <c r="J6" i="1"/>
  <c r="H5" i="1"/>
  <c r="G5" i="1"/>
  <c r="F5" i="1"/>
  <c r="E5" i="1"/>
  <c r="K40" i="1" l="1"/>
  <c r="J26" i="1"/>
  <c r="T31" i="1"/>
  <c r="T32" i="1"/>
  <c r="J51" i="1"/>
  <c r="J52" i="1" s="1"/>
  <c r="J66" i="1"/>
  <c r="K65" i="1" s="1"/>
  <c r="K39" i="1"/>
  <c r="K41" i="1" s="1"/>
  <c r="J25" i="1"/>
  <c r="J10" i="1"/>
  <c r="J27" i="1" l="1"/>
  <c r="K24" i="1" s="1"/>
  <c r="K50" i="1"/>
  <c r="K49" i="1"/>
  <c r="K51" i="1"/>
  <c r="K64" i="1"/>
  <c r="K63" i="1"/>
  <c r="L38" i="1"/>
  <c r="L36" i="1"/>
  <c r="L39" i="1"/>
  <c r="L40" i="1"/>
  <c r="L37" i="1"/>
  <c r="K8" i="1"/>
  <c r="R8" i="1" s="1"/>
  <c r="K9" i="1"/>
  <c r="R9" i="1" s="1"/>
  <c r="K7" i="1"/>
  <c r="R7" i="1" s="1"/>
  <c r="K6" i="1"/>
  <c r="R6" i="1" s="1"/>
  <c r="R13" i="1" s="1"/>
  <c r="K26" i="1"/>
  <c r="K25" i="1"/>
  <c r="K23" i="1"/>
  <c r="R15" i="1" l="1"/>
  <c r="R17" i="1"/>
  <c r="R19" i="1"/>
  <c r="R28" i="1"/>
  <c r="T28" i="1" s="1"/>
  <c r="R27" i="1"/>
  <c r="T27" i="1" s="1"/>
  <c r="R29" i="1"/>
  <c r="T29" i="1" s="1"/>
  <c r="R25" i="1"/>
  <c r="R18" i="1"/>
  <c r="R12" i="1"/>
  <c r="R21" i="1"/>
  <c r="R24" i="1"/>
  <c r="T24" i="1" s="1"/>
  <c r="R14" i="1"/>
  <c r="R20" i="1"/>
  <c r="R23" i="1"/>
  <c r="T23" i="1" s="1"/>
  <c r="L49" i="1" a="1"/>
  <c r="K52" i="1"/>
  <c r="L63" i="1" a="1"/>
  <c r="K66" i="1"/>
  <c r="M36" i="1" a="1"/>
  <c r="L41" i="1"/>
  <c r="K10" i="1"/>
  <c r="L6" i="1" a="1"/>
  <c r="L23" i="1" a="1"/>
  <c r="K27" i="1"/>
  <c r="R31" i="1" l="1"/>
  <c r="T33" i="1"/>
  <c r="T34" i="1"/>
  <c r="R34" i="1"/>
  <c r="R32" i="1"/>
  <c r="R33" i="1"/>
  <c r="L51" i="1"/>
  <c r="M51" i="1" s="1"/>
  <c r="L50" i="1"/>
  <c r="M50" i="1" s="1"/>
  <c r="L49" i="1"/>
  <c r="M49" i="1" s="1"/>
  <c r="L64" i="1"/>
  <c r="M64" i="1" s="1"/>
  <c r="L63" i="1"/>
  <c r="M63" i="1" s="1"/>
  <c r="L65" i="1"/>
  <c r="M65" i="1" s="1"/>
  <c r="M37" i="1"/>
  <c r="N37" i="1" s="1"/>
  <c r="M40" i="1"/>
  <c r="N40" i="1" s="1"/>
  <c r="M38" i="1"/>
  <c r="N38" i="1" s="1"/>
  <c r="M36" i="1"/>
  <c r="N36" i="1" s="1"/>
  <c r="M39" i="1"/>
  <c r="N39" i="1" s="1"/>
  <c r="L9" i="1"/>
  <c r="M9" i="1" s="1"/>
  <c r="L6" i="1"/>
  <c r="M6" i="1" s="1"/>
  <c r="L7" i="1"/>
  <c r="M7" i="1" s="1"/>
  <c r="L8" i="1"/>
  <c r="M8" i="1" s="1"/>
  <c r="L23" i="1"/>
  <c r="M23" i="1" s="1"/>
  <c r="L26" i="1"/>
  <c r="M26" i="1" s="1"/>
  <c r="L25" i="1"/>
  <c r="M25" i="1" s="1"/>
  <c r="L24" i="1"/>
  <c r="M24" i="1" s="1"/>
  <c r="T36" i="1" l="1"/>
  <c r="M66" i="1"/>
  <c r="M67" i="1" s="1"/>
  <c r="M69" i="1" s="1"/>
  <c r="R36" i="1"/>
  <c r="M52" i="1"/>
  <c r="M53" i="1" s="1"/>
  <c r="M55" i="1" s="1"/>
  <c r="N41" i="1"/>
  <c r="N42" i="1" s="1"/>
  <c r="N44" i="1" s="1"/>
  <c r="M10" i="1"/>
  <c r="M11" i="1" s="1"/>
  <c r="M13" i="1" s="1"/>
  <c r="M27" i="1"/>
  <c r="M28" i="1" s="1"/>
  <c r="M30" i="1" s="1"/>
</calcChain>
</file>

<file path=xl/sharedStrings.xml><?xml version="1.0" encoding="utf-8"?>
<sst xmlns="http://schemas.openxmlformats.org/spreadsheetml/2006/main" count="85" uniqueCount="32">
  <si>
    <t>CI</t>
  </si>
  <si>
    <t>RI</t>
  </si>
  <si>
    <t>CR</t>
  </si>
  <si>
    <t>Political</t>
  </si>
  <si>
    <t>Trade</t>
  </si>
  <si>
    <t>Competition</t>
  </si>
  <si>
    <t>Global Uncertainty</t>
  </si>
  <si>
    <t>Energy Prices</t>
  </si>
  <si>
    <t>Environmental</t>
  </si>
  <si>
    <t>Technological</t>
  </si>
  <si>
    <t>Legal</t>
  </si>
  <si>
    <t>STCW</t>
  </si>
  <si>
    <t>MLC</t>
  </si>
  <si>
    <t>SOLAS</t>
  </si>
  <si>
    <t>H&amp;S</t>
  </si>
  <si>
    <t>ESG</t>
  </si>
  <si>
    <t>Env</t>
  </si>
  <si>
    <t>Sustainability</t>
  </si>
  <si>
    <t>Fuel</t>
  </si>
  <si>
    <t>Marpol</t>
  </si>
  <si>
    <t xml:space="preserve">Technical </t>
  </si>
  <si>
    <t>Automation</t>
  </si>
  <si>
    <t>AI</t>
  </si>
  <si>
    <t>Cloud</t>
  </si>
  <si>
    <t>actual</t>
  </si>
  <si>
    <t>ideal</t>
  </si>
  <si>
    <t>Y/N</t>
  </si>
  <si>
    <t>no</t>
  </si>
  <si>
    <t>Yes</t>
  </si>
  <si>
    <t>No</t>
  </si>
  <si>
    <t>Union</t>
  </si>
  <si>
    <t>Chamber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</si>
</sst>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66FF6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2" fontId="0" fillId="0" borderId="0" xfId="0" applyNumberFormat="1" applyAlignment="1">
      <alignment horizontal="center" vertical="center"/>
    </xf>
    <xf numFmtId="164" fontId="0" fillId="2" borderId="0" xfId="0" applyNumberFormat="1" applyFill="1"/>
    <xf numFmtId="164" fontId="0" fillId="0" borderId="0" xfId="0" applyNumberFormat="1"/>
    <xf numFmtId="0" fontId="0" fillId="2" borderId="0" xfId="0" applyFill="1"/>
    <xf numFmtId="0" fontId="0" fillId="3" borderId="0" xfId="0" applyFill="1"/>
    <xf numFmtId="2" fontId="0" fillId="3" borderId="0" xfId="0" applyNumberFormat="1" applyFill="1"/>
    <xf numFmtId="165" fontId="0" fillId="3" borderId="0" xfId="1" applyNumberFormat="1" applyFont="1" applyFill="1"/>
    <xf numFmtId="12" fontId="0" fillId="4" borderId="0" xfId="0" applyNumberFormat="1" applyFill="1"/>
    <xf numFmtId="12" fontId="0" fillId="0" borderId="0" xfId="0" applyNumberFormat="1"/>
    <xf numFmtId="2" fontId="0" fillId="0" borderId="0" xfId="0" applyNumberFormat="1"/>
    <xf numFmtId="2" fontId="0" fillId="0" borderId="1" xfId="0" applyNumberFormat="1" applyBorder="1"/>
    <xf numFmtId="164" fontId="0" fillId="0" borderId="1" xfId="0" applyNumberFormat="1" applyBorder="1"/>
    <xf numFmtId="165" fontId="0" fillId="0" borderId="0" xfId="1" applyNumberFormat="1" applyFont="1" applyFill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@C3" TargetMode="External"/><Relationship Id="rId2" Type="http://schemas.openxmlformats.org/officeDocument/2006/relationships/hyperlink" Target="mailto:C@C3" TargetMode="External"/><Relationship Id="rId1" Type="http://schemas.openxmlformats.org/officeDocument/2006/relationships/hyperlink" Target="mailto:C@C3" TargetMode="External"/><Relationship Id="rId6" Type="http://schemas.openxmlformats.org/officeDocument/2006/relationships/hyperlink" Target="mailto:C@C3" TargetMode="External"/><Relationship Id="rId5" Type="http://schemas.openxmlformats.org/officeDocument/2006/relationships/hyperlink" Target="mailto:C@C3" TargetMode="External"/><Relationship Id="rId4" Type="http://schemas.openxmlformats.org/officeDocument/2006/relationships/hyperlink" Target="mailto:C@C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A1C81-B886-FD49-B5D4-9D45FC869CDC}">
  <dimension ref="D4:V70"/>
  <sheetViews>
    <sheetView tabSelected="1" topLeftCell="I1" workbookViewId="0">
      <selection activeCell="N7" sqref="N7"/>
    </sheetView>
  </sheetViews>
  <sheetFormatPr defaultColWidth="11" defaultRowHeight="15.75" x14ac:dyDescent="0.25"/>
  <cols>
    <col min="17" max="17" width="16.125" style="14" bestFit="1" customWidth="1"/>
    <col min="18" max="22" width="11" style="14"/>
  </cols>
  <sheetData>
    <row r="4" spans="4:22" x14ac:dyDescent="0.25">
      <c r="S4" s="14" t="s">
        <v>26</v>
      </c>
    </row>
    <row r="5" spans="4:22" x14ac:dyDescent="0.25">
      <c r="E5" t="str">
        <f>D6</f>
        <v>Political</v>
      </c>
      <c r="F5" t="str">
        <f>D7</f>
        <v>Legal</v>
      </c>
      <c r="G5" t="str">
        <f>D8</f>
        <v>Environmental</v>
      </c>
      <c r="H5" t="str">
        <f>D9</f>
        <v>Technological</v>
      </c>
      <c r="R5" s="14" t="s">
        <v>24</v>
      </c>
      <c r="V5" s="14" t="s">
        <v>25</v>
      </c>
    </row>
    <row r="6" spans="4:22" x14ac:dyDescent="0.25">
      <c r="D6" t="s">
        <v>3</v>
      </c>
      <c r="E6" s="1">
        <v>1</v>
      </c>
      <c r="F6" s="1">
        <v>0.2</v>
      </c>
      <c r="G6" s="1">
        <v>0.2</v>
      </c>
      <c r="H6" s="1">
        <v>0.2</v>
      </c>
      <c r="J6" s="2">
        <f>POWER(PRODUCT(E6:H6),1/(COUNT(E6:H6)))</f>
        <v>0.29906975624424414</v>
      </c>
      <c r="K6" s="3">
        <f>J6/J$10</f>
        <v>6.25E-2</v>
      </c>
      <c r="L6" s="3">
        <f t="array" ref="L6:L9">MMULT(E6:H9,K6:K9)</f>
        <v>0.25</v>
      </c>
      <c r="M6" s="3">
        <f>L6/K6</f>
        <v>4</v>
      </c>
      <c r="Q6" s="14" t="s">
        <v>3</v>
      </c>
      <c r="R6" s="15">
        <f>K6</f>
        <v>6.25E-2</v>
      </c>
      <c r="V6" s="15">
        <v>0.25</v>
      </c>
    </row>
    <row r="7" spans="4:22" x14ac:dyDescent="0.25">
      <c r="D7" t="s">
        <v>10</v>
      </c>
      <c r="E7" s="1">
        <f>1/F6</f>
        <v>5</v>
      </c>
      <c r="F7" s="1">
        <v>1</v>
      </c>
      <c r="G7" s="1">
        <v>1</v>
      </c>
      <c r="H7" s="1">
        <v>1</v>
      </c>
      <c r="J7" s="2">
        <f t="shared" ref="J7:J9" si="0">POWER(PRODUCT(E7:H7),1/(COUNT(E7:H7)))</f>
        <v>1.4953487812212205</v>
      </c>
      <c r="K7" s="3">
        <f t="shared" ref="K7:K9" si="1">J7/J$10</f>
        <v>0.31249999999999994</v>
      </c>
      <c r="L7" s="3">
        <v>1.25</v>
      </c>
      <c r="M7" s="3">
        <f t="shared" ref="M7:M9" si="2">L7/K7</f>
        <v>4.0000000000000009</v>
      </c>
      <c r="Q7" s="14" t="s">
        <v>10</v>
      </c>
      <c r="R7" s="15">
        <f t="shared" ref="R7:R9" si="3">K7</f>
        <v>0.31249999999999994</v>
      </c>
      <c r="V7" s="15">
        <v>0.25</v>
      </c>
    </row>
    <row r="8" spans="4:22" x14ac:dyDescent="0.25">
      <c r="D8" t="s">
        <v>8</v>
      </c>
      <c r="E8" s="1">
        <f>1/G6</f>
        <v>5</v>
      </c>
      <c r="F8" s="1">
        <f>1/G7</f>
        <v>1</v>
      </c>
      <c r="G8" s="1">
        <v>1</v>
      </c>
      <c r="H8" s="1">
        <v>1</v>
      </c>
      <c r="J8" s="2">
        <f t="shared" si="0"/>
        <v>1.4953487812212205</v>
      </c>
      <c r="K8" s="3">
        <f t="shared" si="1"/>
        <v>0.31249999999999994</v>
      </c>
      <c r="L8" s="3">
        <v>1.25</v>
      </c>
      <c r="M8" s="3">
        <f t="shared" si="2"/>
        <v>4.0000000000000009</v>
      </c>
      <c r="Q8" s="14" t="s">
        <v>8</v>
      </c>
      <c r="R8" s="15">
        <f t="shared" si="3"/>
        <v>0.31249999999999994</v>
      </c>
      <c r="V8" s="15">
        <v>0.25</v>
      </c>
    </row>
    <row r="9" spans="4:22" x14ac:dyDescent="0.25">
      <c r="D9" t="s">
        <v>9</v>
      </c>
      <c r="E9" s="1">
        <f>1/H6</f>
        <v>5</v>
      </c>
      <c r="F9" s="1">
        <f>1/H7</f>
        <v>1</v>
      </c>
      <c r="G9" s="1">
        <f>1/H8</f>
        <v>1</v>
      </c>
      <c r="H9" s="1">
        <v>1</v>
      </c>
      <c r="J9" s="2">
        <f t="shared" si="0"/>
        <v>1.4953487812212205</v>
      </c>
      <c r="K9" s="3">
        <f t="shared" si="1"/>
        <v>0.31249999999999994</v>
      </c>
      <c r="L9" s="3">
        <v>1.25</v>
      </c>
      <c r="M9" s="3">
        <f t="shared" si="2"/>
        <v>4.0000000000000009</v>
      </c>
      <c r="Q9" s="14" t="s">
        <v>9</v>
      </c>
      <c r="R9" s="15">
        <f t="shared" si="3"/>
        <v>0.31249999999999994</v>
      </c>
      <c r="V9" s="15">
        <v>0.25</v>
      </c>
    </row>
    <row r="10" spans="4:22" x14ac:dyDescent="0.25">
      <c r="J10" s="2">
        <f>SUM(J6:J9)</f>
        <v>4.7851160999079063</v>
      </c>
      <c r="K10" s="3">
        <f>SUM(K6:K9)</f>
        <v>0.99999999999999978</v>
      </c>
      <c r="L10" s="3"/>
      <c r="M10" s="3">
        <f>AVERAGE(M6:M9)</f>
        <v>4</v>
      </c>
    </row>
    <row r="11" spans="4:22" x14ac:dyDescent="0.25">
      <c r="J11" s="4"/>
      <c r="L11" s="5" t="s">
        <v>0</v>
      </c>
      <c r="M11" s="6">
        <f>(M10-(COUNT(E7:H7)))/(COUNT(E6:H6)-1)</f>
        <v>0</v>
      </c>
    </row>
    <row r="12" spans="4:22" x14ac:dyDescent="0.25">
      <c r="J12" s="4"/>
      <c r="L12" s="5" t="s">
        <v>1</v>
      </c>
      <c r="M12" s="5">
        <v>0.9</v>
      </c>
      <c r="Q12" s="14" t="s">
        <v>4</v>
      </c>
      <c r="R12" s="15">
        <f>$R$6*K23</f>
        <v>1.5625E-2</v>
      </c>
      <c r="S12" s="16" t="s">
        <v>27</v>
      </c>
      <c r="T12" s="15">
        <f>IF(S12="Yes",R12,0)</f>
        <v>0</v>
      </c>
      <c r="V12" s="15">
        <v>6.25E-2</v>
      </c>
    </row>
    <row r="13" spans="4:22" x14ac:dyDescent="0.25">
      <c r="J13" s="4"/>
      <c r="L13" s="5" t="s">
        <v>2</v>
      </c>
      <c r="M13" s="7">
        <f>M11/M12</f>
        <v>0</v>
      </c>
      <c r="Q13" s="14" t="s">
        <v>5</v>
      </c>
      <c r="R13" s="15">
        <f t="shared" ref="R13:R15" si="4">$R$6*K24</f>
        <v>1.5625E-2</v>
      </c>
      <c r="S13" s="16" t="s">
        <v>27</v>
      </c>
      <c r="T13" s="15">
        <f t="shared" ref="T13:T14" si="5">IF(S13="Yes",R13,0)</f>
        <v>0</v>
      </c>
      <c r="V13" s="15">
        <v>6.25E-2</v>
      </c>
    </row>
    <row r="14" spans="4:22" x14ac:dyDescent="0.25">
      <c r="Q14" s="14" t="s">
        <v>6</v>
      </c>
      <c r="R14" s="15">
        <f t="shared" si="4"/>
        <v>1.5625E-2</v>
      </c>
      <c r="S14" s="16" t="s">
        <v>27</v>
      </c>
      <c r="T14" s="15">
        <f t="shared" si="5"/>
        <v>0</v>
      </c>
      <c r="V14" s="15">
        <v>6.25E-2</v>
      </c>
    </row>
    <row r="15" spans="4:22" x14ac:dyDescent="0.25">
      <c r="Q15" s="14" t="s">
        <v>7</v>
      </c>
      <c r="R15" s="15">
        <f t="shared" si="4"/>
        <v>1.5625E-2</v>
      </c>
      <c r="S15" s="16" t="s">
        <v>27</v>
      </c>
      <c r="T15" s="15">
        <f>IF(S15="Yes",R15,0)</f>
        <v>0</v>
      </c>
      <c r="V15" s="15">
        <v>6.25E-2</v>
      </c>
    </row>
    <row r="16" spans="4:22" x14ac:dyDescent="0.25">
      <c r="S16" s="16"/>
    </row>
    <row r="17" spans="4:22" x14ac:dyDescent="0.25">
      <c r="Q17" s="14" t="s">
        <v>11</v>
      </c>
      <c r="R17" s="15">
        <f>$R$7*L36</f>
        <v>6.2499999999999993E-2</v>
      </c>
      <c r="S17" s="16" t="s">
        <v>27</v>
      </c>
      <c r="T17" s="15">
        <f>IF(S17="Yes",R17,0)</f>
        <v>0</v>
      </c>
      <c r="V17" s="15">
        <v>0.05</v>
      </c>
    </row>
    <row r="18" spans="4:22" x14ac:dyDescent="0.25">
      <c r="Q18" s="14" t="s">
        <v>12</v>
      </c>
      <c r="R18" s="15">
        <f t="shared" ref="R18:R21" si="6">$R$7*L37</f>
        <v>6.2499999999999993E-2</v>
      </c>
      <c r="S18" s="16" t="s">
        <v>27</v>
      </c>
      <c r="T18" s="15">
        <f t="shared" ref="T18:T19" si="7">IF(S18="Yes",R18,0)</f>
        <v>0</v>
      </c>
      <c r="V18" s="15">
        <v>0.05</v>
      </c>
    </row>
    <row r="19" spans="4:22" x14ac:dyDescent="0.25">
      <c r="Q19" s="14" t="s">
        <v>13</v>
      </c>
      <c r="R19" s="15">
        <f t="shared" si="6"/>
        <v>6.2499999999999993E-2</v>
      </c>
      <c r="S19" s="16" t="s">
        <v>27</v>
      </c>
      <c r="T19" s="15">
        <f t="shared" si="7"/>
        <v>0</v>
      </c>
      <c r="V19" s="15">
        <v>0.05</v>
      </c>
    </row>
    <row r="20" spans="4:22" x14ac:dyDescent="0.25">
      <c r="D20" t="s">
        <v>3</v>
      </c>
      <c r="Q20" s="14" t="s">
        <v>14</v>
      </c>
      <c r="R20" s="15">
        <f t="shared" si="6"/>
        <v>6.2499999999999993E-2</v>
      </c>
      <c r="S20" s="16" t="s">
        <v>27</v>
      </c>
      <c r="T20" s="15">
        <f>IF(S20="Yes",R20,0)</f>
        <v>0</v>
      </c>
      <c r="V20" s="15">
        <v>0.05</v>
      </c>
    </row>
    <row r="21" spans="4:22" x14ac:dyDescent="0.25">
      <c r="Q21" s="14" t="s">
        <v>15</v>
      </c>
      <c r="R21" s="15">
        <f t="shared" si="6"/>
        <v>6.2499999999999993E-2</v>
      </c>
      <c r="S21" s="16" t="s">
        <v>27</v>
      </c>
      <c r="T21" s="15">
        <f>IF(S21="Yes",R21,0)</f>
        <v>0</v>
      </c>
      <c r="V21" s="15">
        <v>0.05</v>
      </c>
    </row>
    <row r="22" spans="4:22" x14ac:dyDescent="0.25">
      <c r="E22" t="str">
        <f>D23</f>
        <v>Trade</v>
      </c>
      <c r="F22" t="str">
        <f>D24</f>
        <v>Competition</v>
      </c>
      <c r="G22" t="str">
        <f>D25</f>
        <v>Global Uncertainty</v>
      </c>
      <c r="H22" t="str">
        <f>D26</f>
        <v>Energy Prices</v>
      </c>
      <c r="S22" s="16"/>
    </row>
    <row r="23" spans="4:22" x14ac:dyDescent="0.25">
      <c r="D23" t="s">
        <v>4</v>
      </c>
      <c r="E23" s="1">
        <v>1</v>
      </c>
      <c r="F23" s="1">
        <v>1</v>
      </c>
      <c r="G23" s="1">
        <v>1</v>
      </c>
      <c r="H23" s="1">
        <v>1</v>
      </c>
      <c r="J23" s="2">
        <f>POWER(PRODUCT(E23:H23),1/(COUNT(E23:H23)))</f>
        <v>1</v>
      </c>
      <c r="K23" s="3">
        <f>J23/J$27</f>
        <v>0.25</v>
      </c>
      <c r="L23" s="3">
        <f t="array" ref="L23:L26">MMULT(E23:H26,K23:K26)</f>
        <v>1</v>
      </c>
      <c r="M23" s="3">
        <f>L23/K23</f>
        <v>4</v>
      </c>
      <c r="Q23" s="14" t="s">
        <v>17</v>
      </c>
      <c r="R23" s="15">
        <f>$R$8*K49</f>
        <v>4.4642857142857144E-2</v>
      </c>
      <c r="S23" s="16" t="s">
        <v>28</v>
      </c>
      <c r="T23" s="15">
        <f>IF(S23="Yes",R23,0)</f>
        <v>4.4642857142857144E-2</v>
      </c>
      <c r="V23" s="15">
        <v>8.3333333333333329E-2</v>
      </c>
    </row>
    <row r="24" spans="4:22" x14ac:dyDescent="0.25">
      <c r="D24" t="s">
        <v>5</v>
      </c>
      <c r="E24" s="1">
        <f>1/F23</f>
        <v>1</v>
      </c>
      <c r="F24" s="1">
        <v>1</v>
      </c>
      <c r="G24" s="1">
        <v>1</v>
      </c>
      <c r="H24" s="1">
        <v>1</v>
      </c>
      <c r="J24" s="2">
        <f t="shared" ref="J24:J26" si="8">POWER(PRODUCT(E24:H24),1/(COUNT(E24:H24)))</f>
        <v>1</v>
      </c>
      <c r="K24" s="3">
        <f t="shared" ref="K24:K26" si="9">J24/J$27</f>
        <v>0.25</v>
      </c>
      <c r="L24" s="3">
        <v>1</v>
      </c>
      <c r="M24" s="3">
        <f t="shared" ref="M24:M26" si="10">L24/K24</f>
        <v>4</v>
      </c>
      <c r="Q24" s="14" t="s">
        <v>18</v>
      </c>
      <c r="R24" s="15">
        <f t="shared" ref="R24:R25" si="11">$R$8*K50</f>
        <v>4.4642857142857144E-2</v>
      </c>
      <c r="S24" s="16" t="s">
        <v>28</v>
      </c>
      <c r="T24" s="15">
        <f t="shared" ref="T24:T25" si="12">IF(S24="Yes",R24,0)</f>
        <v>4.4642857142857144E-2</v>
      </c>
      <c r="V24" s="15">
        <v>8.3333333333333329E-2</v>
      </c>
    </row>
    <row r="25" spans="4:22" x14ac:dyDescent="0.25">
      <c r="D25" t="s">
        <v>6</v>
      </c>
      <c r="E25" s="1">
        <f>1/G23</f>
        <v>1</v>
      </c>
      <c r="F25" s="1">
        <f>1/G24</f>
        <v>1</v>
      </c>
      <c r="G25" s="1">
        <v>1</v>
      </c>
      <c r="H25" s="1">
        <v>1</v>
      </c>
      <c r="J25" s="2">
        <f t="shared" si="8"/>
        <v>1</v>
      </c>
      <c r="K25" s="3">
        <f t="shared" si="9"/>
        <v>0.25</v>
      </c>
      <c r="L25" s="3">
        <v>1</v>
      </c>
      <c r="M25" s="3">
        <f t="shared" si="10"/>
        <v>4</v>
      </c>
      <c r="Q25" s="14" t="s">
        <v>19</v>
      </c>
      <c r="R25" s="15">
        <f t="shared" si="11"/>
        <v>0.22321428571428564</v>
      </c>
      <c r="S25" s="16" t="s">
        <v>29</v>
      </c>
      <c r="T25" s="15">
        <f t="shared" si="12"/>
        <v>0</v>
      </c>
      <c r="V25" s="15">
        <v>8.3333333333333329E-2</v>
      </c>
    </row>
    <row r="26" spans="4:22" x14ac:dyDescent="0.25">
      <c r="D26" t="s">
        <v>7</v>
      </c>
      <c r="E26" s="1">
        <f>1/H23</f>
        <v>1</v>
      </c>
      <c r="F26" s="1">
        <f>1/H24</f>
        <v>1</v>
      </c>
      <c r="G26" s="1">
        <f>1/H25</f>
        <v>1</v>
      </c>
      <c r="H26" s="1">
        <v>1</v>
      </c>
      <c r="J26" s="2">
        <f t="shared" si="8"/>
        <v>1</v>
      </c>
      <c r="K26" s="3">
        <f t="shared" si="9"/>
        <v>0.25</v>
      </c>
      <c r="L26" s="3">
        <v>1</v>
      </c>
      <c r="M26" s="3">
        <f t="shared" si="10"/>
        <v>4</v>
      </c>
      <c r="S26" s="16"/>
    </row>
    <row r="27" spans="4:22" x14ac:dyDescent="0.25">
      <c r="J27" s="2">
        <f>SUM(J23:J26)</f>
        <v>4</v>
      </c>
      <c r="K27" s="3">
        <f>SUM(K23:K26)</f>
        <v>1</v>
      </c>
      <c r="L27" s="3"/>
      <c r="M27" s="3">
        <f>AVERAGE(M23:M26)</f>
        <v>4</v>
      </c>
      <c r="Q27" s="14" t="s">
        <v>21</v>
      </c>
      <c r="R27" s="15">
        <f>K63*$R$9</f>
        <v>0.10416666666666664</v>
      </c>
      <c r="S27" s="16" t="s">
        <v>28</v>
      </c>
      <c r="T27" s="15">
        <f>IF(S27="Yes",R27,0)</f>
        <v>0.10416666666666664</v>
      </c>
      <c r="V27" s="15">
        <v>8.3333333333333329E-2</v>
      </c>
    </row>
    <row r="28" spans="4:22" x14ac:dyDescent="0.25">
      <c r="J28" s="4"/>
      <c r="L28" s="5" t="s">
        <v>0</v>
      </c>
      <c r="M28" s="6">
        <f>(M27-(COUNT(E24:H24)))/(COUNT(E23:H23)-1)</f>
        <v>0</v>
      </c>
      <c r="Q28" s="14" t="s">
        <v>22</v>
      </c>
      <c r="R28" s="15">
        <f t="shared" ref="R28:R29" si="13">K64*$R$9</f>
        <v>0.10416666666666664</v>
      </c>
      <c r="S28" s="16" t="s">
        <v>28</v>
      </c>
      <c r="T28" s="15">
        <f t="shared" ref="T28:T29" si="14">IF(S28="Yes",R28,0)</f>
        <v>0.10416666666666664</v>
      </c>
      <c r="V28" s="15">
        <v>8.3333333333333329E-2</v>
      </c>
    </row>
    <row r="29" spans="4:22" x14ac:dyDescent="0.25">
      <c r="J29" s="4"/>
      <c r="L29" s="5" t="s">
        <v>1</v>
      </c>
      <c r="M29" s="5">
        <v>0.9</v>
      </c>
      <c r="Q29" s="14" t="s">
        <v>23</v>
      </c>
      <c r="R29" s="15">
        <f t="shared" si="13"/>
        <v>0.10416666666666664</v>
      </c>
      <c r="S29" s="16" t="s">
        <v>28</v>
      </c>
      <c r="T29" s="15">
        <f t="shared" si="14"/>
        <v>0.10416666666666664</v>
      </c>
      <c r="V29" s="15">
        <v>8.3333333333333329E-2</v>
      </c>
    </row>
    <row r="30" spans="4:22" x14ac:dyDescent="0.25">
      <c r="J30" s="4"/>
      <c r="L30" s="5" t="s">
        <v>2</v>
      </c>
      <c r="M30" s="7">
        <f>M28/M29</f>
        <v>0</v>
      </c>
    </row>
    <row r="31" spans="4:22" x14ac:dyDescent="0.25">
      <c r="Q31" s="14" t="s">
        <v>3</v>
      </c>
      <c r="R31" s="15">
        <f>SUM(R12:R15)</f>
        <v>6.25E-2</v>
      </c>
      <c r="T31" s="15">
        <f>SUM(T12:T15)</f>
        <v>0</v>
      </c>
      <c r="V31" s="15">
        <f>SUM(V12:V15)</f>
        <v>0.25</v>
      </c>
    </row>
    <row r="32" spans="4:22" x14ac:dyDescent="0.25">
      <c r="Q32" s="14" t="s">
        <v>10</v>
      </c>
      <c r="R32" s="15">
        <f>SUM(R17:R21)</f>
        <v>0.31249999999999994</v>
      </c>
      <c r="T32" s="15">
        <f>SUM(T17:T21)</f>
        <v>0</v>
      </c>
      <c r="V32" s="15">
        <f>SUM(V17:V21)</f>
        <v>0.25</v>
      </c>
    </row>
    <row r="33" spans="4:22" x14ac:dyDescent="0.25">
      <c r="D33" t="s">
        <v>10</v>
      </c>
      <c r="Q33" s="14" t="s">
        <v>8</v>
      </c>
      <c r="R33" s="15">
        <f>SUM(R23:R25)</f>
        <v>0.31249999999999994</v>
      </c>
      <c r="T33" s="15">
        <f>SUM(T23:T25)</f>
        <v>8.9285714285714288E-2</v>
      </c>
      <c r="V33" s="15">
        <f>SUM(V23:V25)</f>
        <v>0.25</v>
      </c>
    </row>
    <row r="34" spans="4:22" x14ac:dyDescent="0.25">
      <c r="Q34" s="14" t="s">
        <v>9</v>
      </c>
      <c r="R34" s="15">
        <f>SUM(R27:R29)</f>
        <v>0.31249999999999994</v>
      </c>
      <c r="T34" s="15">
        <f>SUM(T27:T29)</f>
        <v>0.31249999999999994</v>
      </c>
      <c r="V34" s="15">
        <f>SUM(V27:V29)</f>
        <v>0.25</v>
      </c>
    </row>
    <row r="35" spans="4:22" x14ac:dyDescent="0.25">
      <c r="E35" t="str">
        <f>D36</f>
        <v>STCW</v>
      </c>
      <c r="F35" t="str">
        <f>D37</f>
        <v>MLC</v>
      </c>
      <c r="G35" t="str">
        <f>D38</f>
        <v>SOLAS</v>
      </c>
      <c r="H35" t="str">
        <f>D39</f>
        <v>H&amp;S</v>
      </c>
      <c r="I35" t="str">
        <f>D40</f>
        <v>ESG</v>
      </c>
    </row>
    <row r="36" spans="4:22" x14ac:dyDescent="0.25">
      <c r="D36" t="s">
        <v>11</v>
      </c>
      <c r="E36" s="8">
        <v>1</v>
      </c>
      <c r="F36" s="9">
        <v>1</v>
      </c>
      <c r="G36" s="9">
        <v>1</v>
      </c>
      <c r="H36" s="9">
        <v>1</v>
      </c>
      <c r="I36" s="9">
        <v>1</v>
      </c>
      <c r="K36" s="2">
        <f>POWER(PRODUCT(E36:I36),1/(COUNT(E36:I36)))</f>
        <v>1</v>
      </c>
      <c r="L36" s="3">
        <f>K36/$K$41</f>
        <v>0.2</v>
      </c>
      <c r="M36" s="10">
        <f t="array" ref="M36:M40">MMULT(E36:I40,L36:L40)</f>
        <v>1</v>
      </c>
      <c r="N36" s="3">
        <f t="shared" ref="N36:N40" si="15">M36/L36</f>
        <v>5</v>
      </c>
      <c r="R36" s="15">
        <f>SUM(R31:R34)</f>
        <v>0.99999999999999978</v>
      </c>
      <c r="T36" s="15">
        <f>SUM(T31:T34)</f>
        <v>0.40178571428571425</v>
      </c>
      <c r="V36" s="15">
        <f>SUM(V31:V34)</f>
        <v>1</v>
      </c>
    </row>
    <row r="37" spans="4:22" x14ac:dyDescent="0.25">
      <c r="D37" t="s">
        <v>12</v>
      </c>
      <c r="E37" s="9">
        <f>1/F36</f>
        <v>1</v>
      </c>
      <c r="F37" s="8">
        <v>1</v>
      </c>
      <c r="G37" s="9">
        <v>1</v>
      </c>
      <c r="H37" s="9">
        <v>1</v>
      </c>
      <c r="I37" s="9">
        <v>1</v>
      </c>
      <c r="K37" s="2">
        <f t="shared" ref="K37:K40" si="16">POWER(PRODUCT(E37:I37),1/(COUNT(E37:I37)))</f>
        <v>1</v>
      </c>
      <c r="L37" s="3">
        <f>K37/$K$41</f>
        <v>0.2</v>
      </c>
      <c r="M37" s="10">
        <v>1</v>
      </c>
      <c r="N37" s="3">
        <f t="shared" si="15"/>
        <v>5</v>
      </c>
    </row>
    <row r="38" spans="4:22" x14ac:dyDescent="0.25">
      <c r="D38" t="s">
        <v>13</v>
      </c>
      <c r="E38" s="9">
        <f>1/G36</f>
        <v>1</v>
      </c>
      <c r="F38" s="9">
        <f>1/G37</f>
        <v>1</v>
      </c>
      <c r="G38" s="8">
        <v>1</v>
      </c>
      <c r="H38" s="9">
        <v>1</v>
      </c>
      <c r="I38" s="9">
        <v>1</v>
      </c>
      <c r="K38" s="2">
        <f t="shared" si="16"/>
        <v>1</v>
      </c>
      <c r="L38" s="3">
        <f>K38/$K$41</f>
        <v>0.2</v>
      </c>
      <c r="M38" s="10">
        <v>1</v>
      </c>
      <c r="N38" s="3">
        <f t="shared" si="15"/>
        <v>5</v>
      </c>
    </row>
    <row r="39" spans="4:22" x14ac:dyDescent="0.25">
      <c r="D39" t="s">
        <v>14</v>
      </c>
      <c r="E39" s="9">
        <f>1/H36</f>
        <v>1</v>
      </c>
      <c r="F39" s="9">
        <f>1/H37</f>
        <v>1</v>
      </c>
      <c r="G39" s="9">
        <f>1/H38</f>
        <v>1</v>
      </c>
      <c r="H39" s="8">
        <v>1</v>
      </c>
      <c r="I39" s="9">
        <v>1</v>
      </c>
      <c r="K39" s="2">
        <f t="shared" si="16"/>
        <v>1</v>
      </c>
      <c r="L39" s="3">
        <f>K39/$K$41</f>
        <v>0.2</v>
      </c>
      <c r="M39" s="10">
        <v>1</v>
      </c>
      <c r="N39" s="3">
        <f t="shared" si="15"/>
        <v>5</v>
      </c>
    </row>
    <row r="40" spans="4:22" x14ac:dyDescent="0.25">
      <c r="D40" t="s">
        <v>15</v>
      </c>
      <c r="E40" s="9">
        <f>1/I36</f>
        <v>1</v>
      </c>
      <c r="F40" s="9">
        <f>1/I37</f>
        <v>1</v>
      </c>
      <c r="G40" s="9">
        <f>1/I38</f>
        <v>1</v>
      </c>
      <c r="H40" s="9">
        <f>1/I39</f>
        <v>1</v>
      </c>
      <c r="I40" s="8">
        <v>1</v>
      </c>
      <c r="K40" s="2">
        <f t="shared" si="16"/>
        <v>1</v>
      </c>
      <c r="L40" s="3">
        <f>K40/$K$41</f>
        <v>0.2</v>
      </c>
      <c r="M40" s="11">
        <v>1</v>
      </c>
      <c r="N40" s="12">
        <f t="shared" si="15"/>
        <v>5</v>
      </c>
    </row>
    <row r="41" spans="4:22" x14ac:dyDescent="0.25">
      <c r="K41" s="2">
        <f>SUM(K36:K40)</f>
        <v>5</v>
      </c>
      <c r="L41" s="3">
        <f>SUM(L36:L40)</f>
        <v>1</v>
      </c>
      <c r="M41" s="3"/>
      <c r="N41" s="3">
        <f>AVERAGE(N36:N40)</f>
        <v>5</v>
      </c>
    </row>
    <row r="42" spans="4:22" x14ac:dyDescent="0.25">
      <c r="K42" s="4"/>
      <c r="M42" s="5" t="s">
        <v>0</v>
      </c>
      <c r="N42" s="6">
        <f>(N41-(COUNT(E37:I37)))/(COUNT(E36:I36)-1)</f>
        <v>0</v>
      </c>
    </row>
    <row r="43" spans="4:22" x14ac:dyDescent="0.25">
      <c r="K43" s="4"/>
      <c r="M43" s="5" t="s">
        <v>1</v>
      </c>
      <c r="N43" s="5">
        <v>1.1200000000000001</v>
      </c>
    </row>
    <row r="44" spans="4:22" x14ac:dyDescent="0.25">
      <c r="K44" s="4"/>
      <c r="M44" s="5" t="s">
        <v>2</v>
      </c>
      <c r="N44" s="7">
        <f>N42/N43</f>
        <v>0</v>
      </c>
      <c r="R44" s="14" t="s">
        <v>31</v>
      </c>
      <c r="S44" s="14" t="s">
        <v>30</v>
      </c>
    </row>
    <row r="45" spans="4:22" x14ac:dyDescent="0.25">
      <c r="Q45" s="14" t="s">
        <v>3</v>
      </c>
      <c r="R45" s="15">
        <v>0</v>
      </c>
      <c r="S45" s="16">
        <v>4.2000000000000003E-2</v>
      </c>
    </row>
    <row r="46" spans="4:22" x14ac:dyDescent="0.25">
      <c r="D46" t="s">
        <v>16</v>
      </c>
      <c r="Q46" s="14" t="s">
        <v>10</v>
      </c>
      <c r="R46" s="15">
        <v>0</v>
      </c>
      <c r="S46" s="16">
        <v>5.2999999999999999E-2</v>
      </c>
    </row>
    <row r="47" spans="4:22" x14ac:dyDescent="0.25">
      <c r="Q47" s="14" t="s">
        <v>8</v>
      </c>
      <c r="R47" s="15">
        <v>8.9285714285714288E-2</v>
      </c>
      <c r="S47" s="16">
        <v>0.06</v>
      </c>
    </row>
    <row r="48" spans="4:22" x14ac:dyDescent="0.25">
      <c r="F48" t="str">
        <f>E49</f>
        <v>Sustainability</v>
      </c>
      <c r="G48" t="str">
        <f>E50</f>
        <v>Fuel</v>
      </c>
      <c r="H48" t="str">
        <f>E51</f>
        <v>Marpol</v>
      </c>
      <c r="Q48" s="14" t="s">
        <v>9</v>
      </c>
      <c r="R48" s="15">
        <v>0.31249999999999994</v>
      </c>
      <c r="S48" s="16">
        <v>0.29799999999999999</v>
      </c>
    </row>
    <row r="49" spans="5:14" x14ac:dyDescent="0.25">
      <c r="E49" t="s">
        <v>17</v>
      </c>
      <c r="F49" s="8">
        <v>1</v>
      </c>
      <c r="G49" s="9">
        <v>1</v>
      </c>
      <c r="H49" s="9">
        <v>0.2</v>
      </c>
      <c r="J49" s="2">
        <f>POWER(PRODUCT(F49:H49),1/(COUNT(F49:H49)))</f>
        <v>0.58480354764257325</v>
      </c>
      <c r="K49" s="3">
        <f>J49/$J$52</f>
        <v>0.14285714285714288</v>
      </c>
      <c r="L49" s="3">
        <f t="array" ref="L49:L51">MMULT(F49:H51,K49:K51)</f>
        <v>0.4285714285714286</v>
      </c>
      <c r="M49" s="3">
        <f>L49/K49</f>
        <v>3</v>
      </c>
    </row>
    <row r="50" spans="5:14" x14ac:dyDescent="0.25">
      <c r="E50" t="s">
        <v>18</v>
      </c>
      <c r="F50" s="9">
        <f>1/G49</f>
        <v>1</v>
      </c>
      <c r="G50" s="8">
        <v>1</v>
      </c>
      <c r="H50" s="9">
        <v>0.2</v>
      </c>
      <c r="J50" s="2">
        <f>POWER(PRODUCT(F50:H50),1/(COUNT(F50:H50)))</f>
        <v>0.58480354764257325</v>
      </c>
      <c r="K50" s="3">
        <f>J50/$J$52</f>
        <v>0.14285714285714288</v>
      </c>
      <c r="L50" s="3">
        <v>0.4285714285714286</v>
      </c>
      <c r="M50" s="3">
        <f t="shared" ref="M50:M51" si="17">L50/K50</f>
        <v>3</v>
      </c>
    </row>
    <row r="51" spans="5:14" x14ac:dyDescent="0.25">
      <c r="E51" t="s">
        <v>19</v>
      </c>
      <c r="F51" s="9">
        <f>1/H49</f>
        <v>5</v>
      </c>
      <c r="G51" s="9">
        <f>1/H50</f>
        <v>5</v>
      </c>
      <c r="H51" s="8">
        <v>1</v>
      </c>
      <c r="J51" s="2">
        <f>POWER(PRODUCT(F51:H51),1/(COUNT(F51:H51)))</f>
        <v>2.9240177382128656</v>
      </c>
      <c r="K51" s="3">
        <f>J51/$J$52</f>
        <v>0.71428571428571419</v>
      </c>
      <c r="L51" s="3">
        <v>2.1428571428571432</v>
      </c>
      <c r="M51" s="3">
        <f t="shared" si="17"/>
        <v>3.0000000000000009</v>
      </c>
    </row>
    <row r="52" spans="5:14" x14ac:dyDescent="0.25">
      <c r="J52" s="2">
        <f>SUM(J49:J51)</f>
        <v>4.0936248334980121</v>
      </c>
      <c r="K52" s="3">
        <f>SUM(K49:K51)</f>
        <v>1</v>
      </c>
      <c r="L52" s="3"/>
      <c r="M52" s="3">
        <f>AVERAGE(M49:M51)</f>
        <v>3</v>
      </c>
    </row>
    <row r="53" spans="5:14" x14ac:dyDescent="0.25">
      <c r="J53" s="4"/>
      <c r="L53" s="5" t="s">
        <v>0</v>
      </c>
      <c r="M53" s="6">
        <f>(M52-(COUNT(F50:H50)))/(COUNT(F49:H49)-1)</f>
        <v>0</v>
      </c>
    </row>
    <row r="54" spans="5:14" x14ac:dyDescent="0.25">
      <c r="J54" s="4"/>
      <c r="L54" s="5" t="s">
        <v>1</v>
      </c>
      <c r="M54" s="5">
        <v>0.52</v>
      </c>
    </row>
    <row r="55" spans="5:14" x14ac:dyDescent="0.25">
      <c r="J55" s="4"/>
      <c r="L55" s="5" t="s">
        <v>2</v>
      </c>
      <c r="M55" s="7">
        <f>M53/M54</f>
        <v>0</v>
      </c>
    </row>
    <row r="60" spans="5:14" x14ac:dyDescent="0.25">
      <c r="E60" t="s">
        <v>20</v>
      </c>
    </row>
    <row r="62" spans="5:14" x14ac:dyDescent="0.25">
      <c r="F62" t="str">
        <f>E63</f>
        <v>Automation</v>
      </c>
      <c r="G62" t="str">
        <f>E64</f>
        <v>AI</v>
      </c>
      <c r="H62" t="str">
        <f>E65</f>
        <v>Cloud</v>
      </c>
    </row>
    <row r="63" spans="5:14" x14ac:dyDescent="0.25">
      <c r="E63" t="s">
        <v>21</v>
      </c>
      <c r="F63" s="8">
        <v>1</v>
      </c>
      <c r="G63" s="9">
        <v>1</v>
      </c>
      <c r="H63" s="9">
        <v>1</v>
      </c>
      <c r="J63" s="2">
        <f>POWER(PRODUCT(F63:H63),1/(COUNT(F63:H63)))</f>
        <v>1</v>
      </c>
      <c r="K63" s="3">
        <f>J63/$J$66</f>
        <v>0.33333333333333331</v>
      </c>
      <c r="L63" s="3">
        <f t="array" ref="L63:L65">MMULT(F63:H65,K63:K65)</f>
        <v>1</v>
      </c>
      <c r="M63" s="3">
        <f>L63/K63</f>
        <v>3</v>
      </c>
      <c r="N63" s="3"/>
    </row>
    <row r="64" spans="5:14" x14ac:dyDescent="0.25">
      <c r="E64" t="s">
        <v>22</v>
      </c>
      <c r="F64" s="9">
        <f>1/G63</f>
        <v>1</v>
      </c>
      <c r="G64" s="8">
        <v>1</v>
      </c>
      <c r="H64" s="9">
        <v>1</v>
      </c>
      <c r="J64" s="2">
        <f>POWER(PRODUCT(F64:H64),1/(COUNT(F64:H64)))</f>
        <v>1</v>
      </c>
      <c r="K64" s="3">
        <f>J64/$J$66</f>
        <v>0.33333333333333331</v>
      </c>
      <c r="L64" s="3">
        <v>1</v>
      </c>
      <c r="M64" s="3">
        <f t="shared" ref="M64:M65" si="18">L64/K64</f>
        <v>3</v>
      </c>
      <c r="N64" s="3"/>
    </row>
    <row r="65" spans="5:14" x14ac:dyDescent="0.25">
      <c r="E65" t="s">
        <v>23</v>
      </c>
      <c r="F65" s="9">
        <f>1/H63</f>
        <v>1</v>
      </c>
      <c r="G65" s="9">
        <f>1/H64</f>
        <v>1</v>
      </c>
      <c r="H65" s="8">
        <v>1</v>
      </c>
      <c r="J65" s="2">
        <f>POWER(PRODUCT(F65:H65),1/(COUNT(F65:H65)))</f>
        <v>1</v>
      </c>
      <c r="K65" s="3">
        <f>J65/$J$66</f>
        <v>0.33333333333333331</v>
      </c>
      <c r="L65" s="3">
        <v>1</v>
      </c>
      <c r="M65" s="3">
        <f t="shared" si="18"/>
        <v>3</v>
      </c>
      <c r="N65" s="3"/>
    </row>
    <row r="66" spans="5:14" x14ac:dyDescent="0.25">
      <c r="J66" s="2">
        <f>SUM(J63:J65)</f>
        <v>3</v>
      </c>
      <c r="K66" s="3">
        <f>SUM(K63:K65)</f>
        <v>1</v>
      </c>
      <c r="L66" s="3"/>
      <c r="M66" s="3">
        <f>AVERAGE(M63:M65)</f>
        <v>3</v>
      </c>
      <c r="N66" s="3"/>
    </row>
    <row r="67" spans="5:14" x14ac:dyDescent="0.25">
      <c r="J67" s="4"/>
      <c r="L67" s="5" t="s">
        <v>0</v>
      </c>
      <c r="M67" s="6">
        <f>(M66-(COUNT(F64:H64)))/(COUNT(F63:H63)-1)</f>
        <v>0</v>
      </c>
      <c r="N67" s="3"/>
    </row>
    <row r="68" spans="5:14" x14ac:dyDescent="0.25">
      <c r="J68" s="4"/>
      <c r="L68" s="5" t="s">
        <v>1</v>
      </c>
      <c r="M68" s="5">
        <v>0.52</v>
      </c>
      <c r="N68" s="10"/>
    </row>
    <row r="69" spans="5:14" x14ac:dyDescent="0.25">
      <c r="J69" s="4"/>
      <c r="L69" s="5" t="s">
        <v>2</v>
      </c>
      <c r="M69" s="7">
        <f>M67/M68</f>
        <v>0</v>
      </c>
    </row>
    <row r="70" spans="5:14" x14ac:dyDescent="0.25">
      <c r="N70" s="13"/>
    </row>
  </sheetData>
  <hyperlinks>
    <hyperlink ref="D8" r:id="rId1" display="C@C3" xr:uid="{8E7D1BE8-577A-4D4F-9103-728079F8F1AB}"/>
    <hyperlink ref="D25" r:id="rId2" display="C@C3" xr:uid="{65B6CBC0-B52B-DA48-9E18-42122229D06C}"/>
    <hyperlink ref="Q8" r:id="rId3" display="C@C3" xr:uid="{1692CD65-BEEF-3141-B538-BF22F8F89C48}"/>
    <hyperlink ref="Q14" r:id="rId4" display="C@C3" xr:uid="{59E6FA9B-6AEE-5D4E-8918-A754C225BFFB}"/>
    <hyperlink ref="Q33" r:id="rId5" display="C@C3" xr:uid="{1380131A-7B0A-E348-A01C-CC85A5A255E4}"/>
    <hyperlink ref="Q47" r:id="rId6" display="C@C3" xr:uid="{FC90D528-8740-0342-802C-93292E91B4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Dimitris Papachristos</cp:lastModifiedBy>
  <dcterms:created xsi:type="dcterms:W3CDTF">2022-10-19T09:11:38Z</dcterms:created>
  <dcterms:modified xsi:type="dcterms:W3CDTF">2023-01-23T12:54:06Z</dcterms:modified>
</cp:coreProperties>
</file>